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bookViews>
    <workbookView xWindow="0" yWindow="0" windowWidth="0" windowHeight="0"/>
  </bookViews>
  <sheets>
    <sheet name="Rekapitulácia stavby" sheetId="1" r:id="rId1"/>
    <sheet name="1 - Odvodňovací kanál č.1" sheetId="2" r:id="rId2"/>
    <sheet name="2 - Odvodňovací kanál č.2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'1 - Odvodňovací kanál č.1'!$C$121:$K$160</definedName>
    <definedName name="_xlnm.Print_Area" localSheetId="1">'1 - Odvodňovací kanál č.1'!$C$4:$J$76,'1 - Odvodňovací kanál č.1'!$C$82:$J$103,'1 - Odvodňovací kanál č.1'!$C$109:$J$160</definedName>
    <definedName name="_xlnm.Print_Titles" localSheetId="1">'1 - Odvodňovací kanál č.1'!$121:$121</definedName>
    <definedName name="_xlnm._FilterDatabase" localSheetId="2" hidden="1">'2 - Odvodňovací kanál č.2'!$C$118:$K$126</definedName>
    <definedName name="_xlnm.Print_Area" localSheetId="2">'2 - Odvodňovací kanál č.2'!$C$4:$J$76,'2 - Odvodňovací kanál č.2'!$C$82:$J$100,'2 - Odvodňovací kanál č.2'!$C$106:$J$126</definedName>
    <definedName name="_xlnm.Print_Titles" localSheetId="2">'2 - Odvodňovací kanál č.2'!$118:$118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26"/>
  <c r="BH126"/>
  <c r="BG126"/>
  <c r="BE126"/>
  <c r="T126"/>
  <c r="T125"/>
  <c r="R126"/>
  <c r="R125"/>
  <c r="P126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5"/>
  <c r="F115"/>
  <c r="F113"/>
  <c r="E111"/>
  <c r="J91"/>
  <c r="F91"/>
  <c r="F89"/>
  <c r="E87"/>
  <c r="J24"/>
  <c r="E24"/>
  <c r="J116"/>
  <c r="J23"/>
  <c r="J18"/>
  <c r="E18"/>
  <c r="F116"/>
  <c r="J17"/>
  <c r="J12"/>
  <c r="J113"/>
  <c r="E7"/>
  <c r="E109"/>
  <c i="2" r="J37"/>
  <c r="J36"/>
  <c i="1" r="AY95"/>
  <c i="2" r="J35"/>
  <c i="1" r="AX95"/>
  <c i="2" r="BI160"/>
  <c r="BH160"/>
  <c r="BG160"/>
  <c r="BE160"/>
  <c r="T160"/>
  <c r="T159"/>
  <c r="R160"/>
  <c r="R159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92"/>
  <c r="J23"/>
  <c r="J18"/>
  <c r="E18"/>
  <c r="F119"/>
  <c r="J17"/>
  <c r="J12"/>
  <c r="J116"/>
  <c r="E7"/>
  <c r="E85"/>
  <c i="1" r="L90"/>
  <c r="AM90"/>
  <c r="AM89"/>
  <c r="L89"/>
  <c r="AM87"/>
  <c r="L87"/>
  <c r="L85"/>
  <c r="L84"/>
  <c i="2" r="BK160"/>
  <c r="BK158"/>
  <c r="J157"/>
  <c r="J156"/>
  <c r="BK155"/>
  <c r="J154"/>
  <c r="BK152"/>
  <c r="BK151"/>
  <c r="BK149"/>
  <c r="J148"/>
  <c r="J147"/>
  <c r="J146"/>
  <c r="J145"/>
  <c r="J144"/>
  <c r="J143"/>
  <c r="BK141"/>
  <c r="BK139"/>
  <c r="BK138"/>
  <c r="J137"/>
  <c r="J136"/>
  <c r="BK135"/>
  <c r="BK134"/>
  <c r="BK133"/>
  <c r="BK132"/>
  <c r="BK131"/>
  <c r="BK130"/>
  <c r="BK129"/>
  <c r="BK128"/>
  <c r="J127"/>
  <c r="J126"/>
  <c r="BK125"/>
  <c i="1" r="AS94"/>
  <c i="2" r="J160"/>
  <c r="J158"/>
  <c r="BK157"/>
  <c r="BK156"/>
  <c r="J155"/>
  <c r="BK154"/>
  <c r="BK153"/>
  <c r="J153"/>
  <c r="J152"/>
  <c r="J151"/>
  <c r="J149"/>
  <c r="BK148"/>
  <c r="BK147"/>
  <c r="BK146"/>
  <c r="BK145"/>
  <c r="BK144"/>
  <c r="BK143"/>
  <c r="J141"/>
  <c r="J139"/>
  <c r="J138"/>
  <c r="BK137"/>
  <c r="BK136"/>
  <c r="J135"/>
  <c r="J134"/>
  <c r="J133"/>
  <c r="J132"/>
  <c r="J131"/>
  <c r="J130"/>
  <c r="J129"/>
  <c r="J128"/>
  <c r="BK127"/>
  <c r="BK126"/>
  <c r="J125"/>
  <c i="3" r="F37"/>
  <c r="BK126"/>
  <c r="J126"/>
  <c r="BK124"/>
  <c r="J124"/>
  <c r="BK123"/>
  <c r="J123"/>
  <c r="BK122"/>
  <c r="J122"/>
  <c i="2" l="1" r="BK124"/>
  <c r="J124"/>
  <c r="J98"/>
  <c r="P124"/>
  <c r="R124"/>
  <c r="T124"/>
  <c r="BK142"/>
  <c r="J142"/>
  <c r="J100"/>
  <c r="P142"/>
  <c r="R142"/>
  <c r="T142"/>
  <c r="BK150"/>
  <c r="J150"/>
  <c r="J101"/>
  <c r="P150"/>
  <c r="R150"/>
  <c r="T150"/>
  <c i="3" r="BK121"/>
  <c r="J121"/>
  <c r="J98"/>
  <c r="P121"/>
  <c r="P120"/>
  <c r="P119"/>
  <c i="1" r="AU96"/>
  <c i="3" r="R121"/>
  <c r="R120"/>
  <c r="R119"/>
  <c r="T121"/>
  <c r="T120"/>
  <c r="T119"/>
  <c i="2" r="BK140"/>
  <c r="J140"/>
  <c r="J99"/>
  <c r="BK159"/>
  <c r="J159"/>
  <c r="J102"/>
  <c i="3" r="BK125"/>
  <c r="J125"/>
  <c r="J99"/>
  <c r="E85"/>
  <c r="J89"/>
  <c r="F92"/>
  <c r="J92"/>
  <c r="BF122"/>
  <c r="BF123"/>
  <c r="BF124"/>
  <c r="BF126"/>
  <c i="1" r="BD96"/>
  <c i="2" r="F92"/>
  <c r="E112"/>
  <c r="J119"/>
  <c r="BF127"/>
  <c r="BF128"/>
  <c r="BF129"/>
  <c r="BF130"/>
  <c r="BF131"/>
  <c r="BF132"/>
  <c r="BF133"/>
  <c r="BF134"/>
  <c r="BF137"/>
  <c r="BF138"/>
  <c r="BF139"/>
  <c r="BF148"/>
  <c r="BF151"/>
  <c r="BF152"/>
  <c r="BF153"/>
  <c r="BF154"/>
  <c r="BF157"/>
  <c r="J89"/>
  <c r="BF125"/>
  <c r="BF126"/>
  <c r="BF135"/>
  <c r="BF136"/>
  <c r="BF141"/>
  <c r="BF143"/>
  <c r="BF144"/>
  <c r="BF145"/>
  <c r="BF146"/>
  <c r="BF147"/>
  <c r="BF149"/>
  <c r="BF155"/>
  <c r="BF156"/>
  <c r="BF158"/>
  <c r="BF160"/>
  <c r="F33"/>
  <c i="1" r="AZ95"/>
  <c i="2" r="F35"/>
  <c i="1" r="BB95"/>
  <c i="2" r="F36"/>
  <c i="1" r="BC95"/>
  <c i="2" r="F37"/>
  <c i="1" r="BD95"/>
  <c r="BD94"/>
  <c r="W33"/>
  <c i="2" r="J33"/>
  <c i="1" r="AV95"/>
  <c i="3" r="F33"/>
  <c i="1" r="AZ96"/>
  <c i="3" r="J33"/>
  <c i="1" r="AV96"/>
  <c i="3" r="F36"/>
  <c i="1" r="BC96"/>
  <c i="3" r="F35"/>
  <c i="1" r="BB96"/>
  <c i="2" l="1" r="T123"/>
  <c r="T122"/>
  <c r="R123"/>
  <c r="R122"/>
  <c r="P123"/>
  <c r="P122"/>
  <c i="1" r="AU95"/>
  <c i="2" r="BK123"/>
  <c r="J123"/>
  <c r="J97"/>
  <c i="3" r="BK120"/>
  <c r="J120"/>
  <c r="J97"/>
  <c i="1" r="AU94"/>
  <c i="2" r="J34"/>
  <c i="1" r="AW95"/>
  <c r="AT95"/>
  <c i="2" r="F34"/>
  <c i="1" r="BA95"/>
  <c r="BB94"/>
  <c r="W31"/>
  <c r="BC94"/>
  <c r="AY94"/>
  <c r="AZ94"/>
  <c r="W29"/>
  <c i="3" r="F34"/>
  <c i="1" r="BA96"/>
  <c i="3" r="J34"/>
  <c i="1" r="AW96"/>
  <c r="AT96"/>
  <c i="2" l="1" r="BK122"/>
  <c r="J122"/>
  <c r="J96"/>
  <c i="3" r="BK119"/>
  <c r="J119"/>
  <c r="J96"/>
  <c i="1" r="BA94"/>
  <c r="W30"/>
  <c r="W32"/>
  <c r="AX94"/>
  <c r="AV94"/>
  <c r="AK29"/>
  <c i="3" l="1" r="J30"/>
  <c i="1" r="AG96"/>
  <c i="2" r="J30"/>
  <c i="1" r="AG95"/>
  <c r="AW94"/>
  <c r="AK30"/>
  <c i="2" l="1" r="J39"/>
  <c i="3" r="J39"/>
  <c i="1" r="AN95"/>
  <c r="AN96"/>
  <c r="AG94"/>
  <c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<sst xmlns="http://schemas.openxmlformats.org/spreadsheetml/2006/main">
  <si>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</si>
  <si>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</si>
  <si>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</si>
  <si>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</si>
  <si>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{7ee494be-34fd-4e46-a16e-a8e3d82f623a}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</si>
  <si>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</si>
  <si>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</si>
  <si>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</si>
  <si>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</si>
  <si>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</si>
  <si>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</si>
  <si>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</si>
  <si>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</si>
  <si>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141221RE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</si>
  <si>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</si>
  <si>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</si>
  <si>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odvodňovacích kanálov v obci Nemečky</t>
  </si>
  <si>
    <t>JKSO:</t>
  </si>
  <si>
    <t>KS:</t>
  </si>
  <si>
    <t>Miesto:</t>
  </si>
  <si>
    <t>Nemečky</t>
  </si>
  <si>
    <t>Dátum:</t>
  </si>
  <si>
    <t>14. 12. 2021</t>
  </si>
  <si>
    <t>Objednávateľ:</t>
  </si>
  <si>
    <t>IČO:</t>
  </si>
  <si>
    <t>Obec Nemečky</t>
  </si>
  <si>
    <t>IČ DPH:</t>
  </si>
  <si>
    <t>Zhotoviteľ:</t>
  </si>
  <si>
    <t>Vyplň údaj</t>
  </si>
  <si>
    <t>Projektant:</t>
  </si>
  <si>
    <t>Regína Štefkovičová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</si>
  <si>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</si>
  <si>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</si>
  <si>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</si>
  <si>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</si>
  <si>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</si>
  <si>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</si>
  <si>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</si>
  <si>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</si>
  <si>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</si>
  <si>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</si>
  <si>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</si>
  <si>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</si>
  <si>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</si>
  <si>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</si>
  <si>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</si>
  <si>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</si>
  <si>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</si>
  <si>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</si>
  <si>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</si>
  <si>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</si>
  <si>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</si>
  <si>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</si>
  <si>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</si>
  <si>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</si>
  <si>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</si>
  <si>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</si>
  <si>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</si>
  <si>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</si>
  <si>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</si>
  <si>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</si>
  <si>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</si>
  <si>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</si>
  <si>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</si>
  <si>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</si>
  <si>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</si>
  <si>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</si>
  <si>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</si>
  <si>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</si>
  <si>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</si>
  <si>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</si>
  <si>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</si>
  <si>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</si>
  <si>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</si>
  <si>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</si>
  <si>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</si>
  <si>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</si>
  <si>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</si>
  <si>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</si>
  <si>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</si>
  <si>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</si>
  <si>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Odvodňovací kanál č.1</t>
  </si>
  <si>
    <t>STA</t>
  </si>
  <si>
    <t>{5057dc35-8d32-4361-b705-5276b9f5ddf3}</t>
  </si>
  <si>
    <t>2</t>
  </si>
  <si>
    <t>Odvodňovací kanál č.2</t>
  </si>
  <si>
    <t>{f38db71c-0183-45b6-b297-fcaf2fdb4365}</t>
  </si>
  <si>
    <t>KRYCÍ LIST ROZPOČTU</t>
  </si>
  <si>
    <t>Objekt:</t>
  </si>
  <si>
    <t>1 - Odvodňovací kanál č.1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</si>
  <si>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</si>
  <si>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</si>
  <si>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</si>
  <si>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</si>
  <si>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</si>
  <si>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</si>
  <si>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</si>
  <si>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</si>
  <si>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</si>
  <si>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</si>
  <si>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</si>
  <si>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</si>
  <si>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</si>
  <si>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</si>
  <si>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</si>
  <si>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</si>
  <si>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</si>
  <si>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</si>
  <si>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</si>
  <si>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</si>
  <si>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</si>
  <si>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</si>
  <si>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</si>
  <si>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</si>
  <si>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</si>
  <si>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</si>
  <si>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</si>
  <si>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</si>
  <si>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113107132.S</t>
  </si>
  <si>
    <t xml:space="preserve">Odstránenie krytu v ploche do 200 m2 z betónu prostého, hr. vrstvy 150 do 300 mm,  -0,50000t</t>
  </si>
  <si>
    <t>m2</t>
  </si>
  <si>
    <t>4</t>
  </si>
  <si>
    <t>1253938964</t>
  </si>
  <si>
    <t>122201402.S</t>
  </si>
  <si>
    <t>Výkop v zemníku na suchu v hornine 3, nad 100 do 1000 m3</t>
  </si>
  <si>
    <t>m3</t>
  </si>
  <si>
    <t>-1482109938</t>
  </si>
  <si>
    <t>3</t>
  </si>
  <si>
    <t>132211101.S</t>
  </si>
  <si>
    <t xml:space="preserve">Hĺbenie rýh šírky do 600 mm v  hornine tr.3 súdržných - ručným náradím</t>
  </si>
  <si>
    <t>-20530446</t>
  </si>
  <si>
    <t>132211119.S</t>
  </si>
  <si>
    <t>Príplatok za lepivosť pri hĺbení rýh š do 600 mm ručným náradím v hornine tr. 3</t>
  </si>
  <si>
    <t>-1468683786</t>
  </si>
  <si>
    <t>5</t>
  </si>
  <si>
    <t>162501122.S</t>
  </si>
  <si>
    <t>Dovoz zeminy po spevnenej ceste z horniny tr.1-4, nad 100 do 1000 m3 na vzdialenosť do 3000 m</t>
  </si>
  <si>
    <t>1129160546</t>
  </si>
  <si>
    <t>6</t>
  </si>
  <si>
    <t>162501123.S</t>
  </si>
  <si>
    <t>Dovoz zeminy po spevnenej ceste z horniny tr.1-4, nad 100 do 1000 m3, príplatok k cene za každých ďalšich a začatých 1000 m</t>
  </si>
  <si>
    <t>-1802999438</t>
  </si>
  <si>
    <t>7</t>
  </si>
  <si>
    <t>167101102.S</t>
  </si>
  <si>
    <t>Nakladanie neuľahnutého výkopku z hornín tr.1-4 nad 100 do 1000 m3</t>
  </si>
  <si>
    <t>1560611309</t>
  </si>
  <si>
    <t>8</t>
  </si>
  <si>
    <t>M</t>
  </si>
  <si>
    <t>103640000200.S1</t>
  </si>
  <si>
    <t>Zemina pre terénne úpravy - zásypová</t>
  </si>
  <si>
    <t>t</t>
  </si>
  <si>
    <t>-1233920461</t>
  </si>
  <si>
    <t>9</t>
  </si>
  <si>
    <t>174101002.S</t>
  </si>
  <si>
    <t>Zásyp sypaninou so zhutnením jám, šachiet, rýh, zárezov alebo okolo objektov nad 100 do 1000 m3</t>
  </si>
  <si>
    <t>2075621298</t>
  </si>
  <si>
    <t>10</t>
  </si>
  <si>
    <t>175101101.S</t>
  </si>
  <si>
    <t>Obsyp potrubia kamenivom</t>
  </si>
  <si>
    <t>-352600946</t>
  </si>
  <si>
    <t>11</t>
  </si>
  <si>
    <t>583310000600.S</t>
  </si>
  <si>
    <t>Kamenivo ťažené drobné frakcia 0-4 mm</t>
  </si>
  <si>
    <t>-168390892</t>
  </si>
  <si>
    <t>12</t>
  </si>
  <si>
    <t>180402111.S</t>
  </si>
  <si>
    <t>Založenie trávnika parkového výsevom v rovine do 1:5</t>
  </si>
  <si>
    <t>1071978979</t>
  </si>
  <si>
    <t>13</t>
  </si>
  <si>
    <t>005720001400.S</t>
  </si>
  <si>
    <t>Osivá tráv - semená parkovej zmesi</t>
  </si>
  <si>
    <t>kg</t>
  </si>
  <si>
    <t>-1063105690</t>
  </si>
  <si>
    <t>14</t>
  </si>
  <si>
    <t>182001111.S</t>
  </si>
  <si>
    <t>Plošná úprava terénu pri nerovnostiach terénu nad 50-100mm v rovine alebo na svahu do 1:5</t>
  </si>
  <si>
    <t>1152248119</t>
  </si>
  <si>
    <t>15</t>
  </si>
  <si>
    <t>183403153.S</t>
  </si>
  <si>
    <t>Obrobenie pôdy hrabaním v rovine alebo na svahu do 1:5</t>
  </si>
  <si>
    <t>-1760375115</t>
  </si>
  <si>
    <t>Vodorovné konštrukcie</t>
  </si>
  <si>
    <t>16</t>
  </si>
  <si>
    <t>451572111.S</t>
  </si>
  <si>
    <t>Lôžko pod potrubie, stoky a drobné objekty, v otvorenom výkope z kameniva drobného ťaženého 0-4 mm</t>
  </si>
  <si>
    <t>-112461044</t>
  </si>
  <si>
    <t>Rúrové vedenie</t>
  </si>
  <si>
    <t>17</t>
  </si>
  <si>
    <t>811421111.S</t>
  </si>
  <si>
    <t>Montáž potrubia z betónových rúr s polodrážkou v otvorenom výkope v sklone do 20 % DN 500</t>
  </si>
  <si>
    <t>m</t>
  </si>
  <si>
    <t>-857640879</t>
  </si>
  <si>
    <t>18</t>
  </si>
  <si>
    <t>592210005400.S</t>
  </si>
  <si>
    <t>Rura betónová hrdlová pre dažďové odpadné vody TBP 2-50, DN 500, dĺ. 1000 mm, hr. steny 50 mm</t>
  </si>
  <si>
    <t>ks</t>
  </si>
  <si>
    <t>-121325678</t>
  </si>
  <si>
    <t>19</t>
  </si>
  <si>
    <t>894411151.S</t>
  </si>
  <si>
    <t>Zhotovenie šachty kanaliz. z betónových dielcov s obložením dna betónom tr. C 25/30</t>
  </si>
  <si>
    <t>-1353782057</t>
  </si>
  <si>
    <t>592240012400.S</t>
  </si>
  <si>
    <t>Betónová šachtová skruž TBS 2-60, DN 600, dĺžka 1000/700 mm, hr. steny 90 mm</t>
  </si>
  <si>
    <t>-100327398</t>
  </si>
  <si>
    <t>21</t>
  </si>
  <si>
    <t>592240012900.S</t>
  </si>
  <si>
    <t>Betónový kónus TBS 1-57, DN 576, výška 1000/600 mm, hr. steny 90 mm</t>
  </si>
  <si>
    <t>429552575</t>
  </si>
  <si>
    <t>22</t>
  </si>
  <si>
    <t>899103111.S</t>
  </si>
  <si>
    <t>Osadenie poklopu liatinového a oceľového vrátane rámu hmotn. nad 100 do 150 kg</t>
  </si>
  <si>
    <t>-254467335</t>
  </si>
  <si>
    <t>23</t>
  </si>
  <si>
    <t>552410002600.S</t>
  </si>
  <si>
    <t>Poklop ľahký štvorcový s rámom 600x600 mm</t>
  </si>
  <si>
    <t>1040608189</t>
  </si>
  <si>
    <t>Ostatné konštrukcie a práce-búranie</t>
  </si>
  <si>
    <t>24</t>
  </si>
  <si>
    <t>919735123.S</t>
  </si>
  <si>
    <t>Rezanie existujúceho betónového krytu alebo podkladu hĺbky nad 100 do 150 mm</t>
  </si>
  <si>
    <t>-499754482</t>
  </si>
  <si>
    <t>25</t>
  </si>
  <si>
    <t>935112111.S</t>
  </si>
  <si>
    <t>Osadenie priekop. žľabu z betón. priekopových tvárnic šírky do 500 mm do betónu C 12/15</t>
  </si>
  <si>
    <t>141638852</t>
  </si>
  <si>
    <t>26</t>
  </si>
  <si>
    <t>592270000100.S</t>
  </si>
  <si>
    <t>Tvárnica priekopová a melioračná, doska obkladová betónová TBM 2-50, rozmer 500x500x100 mm</t>
  </si>
  <si>
    <t>1083140272</t>
  </si>
  <si>
    <t>27</t>
  </si>
  <si>
    <t>935114534.S</t>
  </si>
  <si>
    <t>Osadenie odvodňovacieho betónového žľabu štandardného svetlej šírky 200 mm a s roštom triedy D 400</t>
  </si>
  <si>
    <t>-565772427</t>
  </si>
  <si>
    <t>28</t>
  </si>
  <si>
    <t>592270029100</t>
  </si>
  <si>
    <t>Odvodňovací žľab štandardný BG NW 200, č. 0, dĺžky 1 m, výšky 270 mm, bez spádu, betónový</t>
  </si>
  <si>
    <t>1610503492</t>
  </si>
  <si>
    <t>29</t>
  </si>
  <si>
    <t>592270029800</t>
  </si>
  <si>
    <t>Mriežkový rošt NW 200, lxšxhr 500x260x40 mm, rozmer štrbiny MW 30x30 mm, triedy C 250, pre štandardné žľaby,</t>
  </si>
  <si>
    <t>1378043993</t>
  </si>
  <si>
    <t>30</t>
  </si>
  <si>
    <t>592270031400</t>
  </si>
  <si>
    <t>Čelná stena BG NW 200, bez nátrubku, betónová</t>
  </si>
  <si>
    <t>-2070758360</t>
  </si>
  <si>
    <t>31</t>
  </si>
  <si>
    <t>938909404.S</t>
  </si>
  <si>
    <t>Čistenie priekop spevnených ručne pri šírke dna nad 400 mm o objeme nánosu do 0,15 m3/m, -0,09730 t</t>
  </si>
  <si>
    <t>401216836</t>
  </si>
  <si>
    <t>99</t>
  </si>
  <si>
    <t>Presun hmôt HSV</t>
  </si>
  <si>
    <t>32</t>
  </si>
  <si>
    <t>998274101.S</t>
  </si>
  <si>
    <t>Presun hmôt pre rúrové vedenie hĺbené z rúr bet. alebo železobetónových v otvorenom výkope</t>
  </si>
  <si>
    <t>694240155</t>
  </si>
  <si>
    <t>2 - Odvodňovací kanál č.2</t>
  </si>
  <si>
    <t>-67502940</t>
  </si>
  <si>
    <t>114756895</t>
  </si>
  <si>
    <t>-732811412</t>
  </si>
  <si>
    <t>-1194986934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</si>
</sst>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141221RE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Rekonštrukcia odvodňovacích kanálov v obci Nemečky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Nemečky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14. 12. 2021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Obec Nemečky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Regína Štefkovičová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ROUND(SUM(AG95:AG96),2)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ROUND(SUM(AS95:AS96),2)</f>
        <v>0</v>
      </c>
      <c r="AT94" s="100">
        <f>ROUND(SUM(AV94:AW94),2)</f>
        <v>0</v>
      </c>
      <c r="AU94" s="101">
        <f>ROUND(SUM(AU95:AU96),5)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ROUND(SUM(AZ95:AZ96),2)</f>
        <v>0</v>
      </c>
      <c r="BA94" s="100">
        <f>ROUND(SUM(BA95:BA96),2)</f>
        <v>0</v>
      </c>
      <c r="BB94" s="100">
        <f>ROUND(SUM(BB95:BB96),2)</f>
        <v>0</v>
      </c>
      <c r="BC94" s="100">
        <f>ROUND(SUM(BC95:BC96),2)</f>
        <v>0</v>
      </c>
      <c r="BD94" s="102">
        <f>ROUND(SUM(BD95:BD96),2)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'1 - Odvodňovací kanál č.1'!J30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'1 - Odvodňovací kanál č.1'!P122</f>
        <v>0</v>
      </c>
      <c r="AV95" s="113">
        <f>'1 - Odvodňovací kanál č.1'!J33</f>
        <v>0</v>
      </c>
      <c r="AW95" s="113">
        <f>'1 - Odvodňovací kanál č.1'!J34</f>
        <v>0</v>
      </c>
      <c r="AX95" s="113">
        <f>'1 - Odvodňovací kanál č.1'!J35</f>
        <v>0</v>
      </c>
      <c r="AY95" s="113">
        <f>'1 - Odvodňovací kanál č.1'!J36</f>
        <v>0</v>
      </c>
      <c r="AZ95" s="113">
        <f>'1 - Odvodňovací kanál č.1'!F33</f>
        <v>0</v>
      </c>
      <c r="BA95" s="113">
        <f>'1 - Odvodňovací kanál č.1'!F34</f>
        <v>0</v>
      </c>
      <c r="BB95" s="113">
        <f>'1 - Odvodňovací kanál č.1'!F35</f>
        <v>0</v>
      </c>
      <c r="BC95" s="113">
        <f>'1 - Odvodňovací kanál č.1'!F36</f>
        <v>0</v>
      </c>
      <c r="BD95" s="115">
        <f>'1 - Odvodňovací kanál č.1'!F37</f>
        <v>0</v>
      </c>
      <c r="BE95" s="7"/>
      <c r="BT95" s="116" t="s">
        <v>80</v>
      </c>
      <c r="BV95" s="116" t="s">
        <v>77</v>
      </c>
      <c r="BW95" s="116" t="s">
        <v>83</v>
      </c>
      <c r="BX95" s="116" t="s">
        <v>4</v>
      </c>
      <c r="CL95" s="116" t="s">
        <v>1</v>
      </c>
      <c r="CM95" s="116" t="s">
        <v>75</v>
      </c>
    </row>
    <row r="96" s="7" customFormat="1" ht="16.5" customHeight="1">
      <c r="A96" s="105" t="s">
        <v>79</v>
      </c>
      <c r="B96" s="106"/>
      <c r="C96" s="107"/>
      <c r="D96" s="108" t="s">
        <v>84</v>
      </c>
      <c r="E96" s="108"/>
      <c r="F96" s="108"/>
      <c r="G96" s="108"/>
      <c r="H96" s="108"/>
      <c r="I96" s="109"/>
      <c r="J96" s="108" t="s">
        <v>85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'2 - Odvodňovací kanál č.2'!J30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82</v>
      </c>
      <c r="AR96" s="106"/>
      <c r="AS96" s="117">
        <v>0</v>
      </c>
      <c r="AT96" s="118">
        <f>ROUND(SUM(AV96:AW96),2)</f>
        <v>0</v>
      </c>
      <c r="AU96" s="119">
        <f>'2 - Odvodňovací kanál č.2'!P119</f>
        <v>0</v>
      </c>
      <c r="AV96" s="118">
        <f>'2 - Odvodňovací kanál č.2'!J33</f>
        <v>0</v>
      </c>
      <c r="AW96" s="118">
        <f>'2 - Odvodňovací kanál č.2'!J34</f>
        <v>0</v>
      </c>
      <c r="AX96" s="118">
        <f>'2 - Odvodňovací kanál č.2'!J35</f>
        <v>0</v>
      </c>
      <c r="AY96" s="118">
        <f>'2 - Odvodňovací kanál č.2'!J36</f>
        <v>0</v>
      </c>
      <c r="AZ96" s="118">
        <f>'2 - Odvodňovací kanál č.2'!F33</f>
        <v>0</v>
      </c>
      <c r="BA96" s="118">
        <f>'2 - Odvodňovací kanál č.2'!F34</f>
        <v>0</v>
      </c>
      <c r="BB96" s="118">
        <f>'2 - Odvodňovací kanál č.2'!F35</f>
        <v>0</v>
      </c>
      <c r="BC96" s="118">
        <f>'2 - Odvodňovací kanál č.2'!F36</f>
        <v>0</v>
      </c>
      <c r="BD96" s="120">
        <f>'2 - Odvodňovací kanál č.2'!F37</f>
        <v>0</v>
      </c>
      <c r="BE96" s="7"/>
      <c r="BT96" s="116" t="s">
        <v>80</v>
      </c>
      <c r="BV96" s="116" t="s">
        <v>77</v>
      </c>
      <c r="BW96" s="116" t="s">
        <v>86</v>
      </c>
      <c r="BX96" s="116" t="s">
        <v>4</v>
      </c>
      <c r="CL96" s="116" t="s">
        <v>1</v>
      </c>
      <c r="CM96" s="116" t="s">
        <v>75</v>
      </c>
    </row>
    <row r="97" s="2" customFormat="1" ht="30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="2" customFormat="1" ht="6.96" customHeight="1">
      <c r="A98" s="34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35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Odvodňovací kanál č.1'!C2" display="/"/>
    <hyperlink ref="A96" location="'2 - Odvodňovací kanál č.2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22" t="str">
        <f>'Rekapitulácia stavby'!K6</f>
        <v>Rekonštrukcia odvodňovacích kanálov v obci Nemečky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89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14. 12. 2021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ROUND((SUM(BE122:BE160)),  2)</f>
        <v>0</v>
      </c>
      <c r="G33" s="129"/>
      <c r="H33" s="129"/>
      <c r="I33" s="130">
        <v>0.20000000000000001</v>
      </c>
      <c r="J33" s="128">
        <f>ROUND(((SUM(BE122:BE160))*I33),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ROUND((SUM(BF122:BF160)),  2)</f>
        <v>0</v>
      </c>
      <c r="G34" s="129"/>
      <c r="H34" s="129"/>
      <c r="I34" s="130">
        <v>0.20000000000000001</v>
      </c>
      <c r="J34" s="128">
        <f>ROUND(((SUM(BF122:BF160))*I34),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ROUND((SUM(BG122:BG160)),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ROUND((SUM(BH122:BH160)),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ROUND((SUM(BI122:BI160)),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>Rekonštrukcia odvodňovacích kanálov v obci Nemečky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1 - Odvodňovací kanál č.1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Nemečky</v>
      </c>
      <c r="G89" s="34"/>
      <c r="H89" s="34"/>
      <c r="I89" s="28" t="s">
        <v>21</v>
      </c>
      <c r="J89" s="70" t="str">
        <f>IF(J12="","",J12)</f>
        <v>14. 12. 2021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Obec Nemečky</v>
      </c>
      <c r="G91" s="34"/>
      <c r="H91" s="34"/>
      <c r="I91" s="28" t="s">
        <v>29</v>
      </c>
      <c r="J91" s="32" t="str">
        <f>E21</f>
        <v>Regína Štefkovičová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91</v>
      </c>
      <c r="D94" s="133"/>
      <c r="E94" s="133"/>
      <c r="F94" s="133"/>
      <c r="G94" s="133"/>
      <c r="H94" s="133"/>
      <c r="I94" s="133"/>
      <c r="J94" s="142" t="s">
        <v>92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93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94</v>
      </c>
    </row>
    <row r="97" s="9" customFormat="1" ht="24.96" customHeight="1">
      <c r="A97" s="9"/>
      <c r="B97" s="144"/>
      <c r="C97" s="9"/>
      <c r="D97" s="145" t="s">
        <v>95</v>
      </c>
      <c r="E97" s="146"/>
      <c r="F97" s="146"/>
      <c r="G97" s="146"/>
      <c r="H97" s="146"/>
      <c r="I97" s="146"/>
      <c r="J97" s="147">
        <f>J123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96</v>
      </c>
      <c r="E98" s="150"/>
      <c r="F98" s="150"/>
      <c r="G98" s="150"/>
      <c r="H98" s="150"/>
      <c r="I98" s="150"/>
      <c r="J98" s="151">
        <f>J124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97</v>
      </c>
      <c r="E99" s="150"/>
      <c r="F99" s="150"/>
      <c r="G99" s="150"/>
      <c r="H99" s="150"/>
      <c r="I99" s="150"/>
      <c r="J99" s="151">
        <f>J140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98</v>
      </c>
      <c r="E100" s="150"/>
      <c r="F100" s="150"/>
      <c r="G100" s="150"/>
      <c r="H100" s="150"/>
      <c r="I100" s="150"/>
      <c r="J100" s="151">
        <f>J142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99</v>
      </c>
      <c r="E101" s="150"/>
      <c r="F101" s="150"/>
      <c r="G101" s="150"/>
      <c r="H101" s="150"/>
      <c r="I101" s="150"/>
      <c r="J101" s="151">
        <f>J150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100</v>
      </c>
      <c r="E102" s="150"/>
      <c r="F102" s="150"/>
      <c r="G102" s="150"/>
      <c r="H102" s="150"/>
      <c r="I102" s="150"/>
      <c r="J102" s="151">
        <f>J159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101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122" t="str">
        <f>E7</f>
        <v>Rekonštrukcia odvodňovacích kanálov v obci Nemečky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88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1 - Odvodňovací kanál č.1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>Nemečky</v>
      </c>
      <c r="G116" s="34"/>
      <c r="H116" s="34"/>
      <c r="I116" s="28" t="s">
        <v>21</v>
      </c>
      <c r="J116" s="70" t="str">
        <f>IF(J12="","",J12)</f>
        <v>14. 12. 2021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Obec Nemečky</v>
      </c>
      <c r="G118" s="34"/>
      <c r="H118" s="34"/>
      <c r="I118" s="28" t="s">
        <v>29</v>
      </c>
      <c r="J118" s="32" t="str">
        <f>E21</f>
        <v>Regína Štefkovičová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 xml:space="preserve"> 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52"/>
      <c r="B121" s="153"/>
      <c r="C121" s="154" t="s">
        <v>102</v>
      </c>
      <c r="D121" s="155" t="s">
        <v>60</v>
      </c>
      <c r="E121" s="155" t="s">
        <v>56</v>
      </c>
      <c r="F121" s="155" t="s">
        <v>57</v>
      </c>
      <c r="G121" s="155" t="s">
        <v>103</v>
      </c>
      <c r="H121" s="155" t="s">
        <v>104</v>
      </c>
      <c r="I121" s="155" t="s">
        <v>105</v>
      </c>
      <c r="J121" s="156" t="s">
        <v>92</v>
      </c>
      <c r="K121" s="157" t="s">
        <v>106</v>
      </c>
      <c r="L121" s="158"/>
      <c r="M121" s="87" t="s">
        <v>1</v>
      </c>
      <c r="N121" s="88" t="s">
        <v>39</v>
      </c>
      <c r="O121" s="88" t="s">
        <v>107</v>
      </c>
      <c r="P121" s="88" t="s">
        <v>108</v>
      </c>
      <c r="Q121" s="88" t="s">
        <v>109</v>
      </c>
      <c r="R121" s="88" t="s">
        <v>110</v>
      </c>
      <c r="S121" s="88" t="s">
        <v>111</v>
      </c>
      <c r="T121" s="89" t="s">
        <v>112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="2" customFormat="1" ht="22.8" customHeight="1">
      <c r="A122" s="34"/>
      <c r="B122" s="35"/>
      <c r="C122" s="94" t="s">
        <v>93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5"/>
      <c r="M122" s="90"/>
      <c r="N122" s="74"/>
      <c r="O122" s="91"/>
      <c r="P122" s="160">
        <f>P123</f>
        <v>0</v>
      </c>
      <c r="Q122" s="91"/>
      <c r="R122" s="160">
        <f>R123</f>
        <v>280.75758300000001</v>
      </c>
      <c r="S122" s="91"/>
      <c r="T122" s="161">
        <f>T123</f>
        <v>17.094999999999999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74</v>
      </c>
      <c r="AU122" s="15" t="s">
        <v>94</v>
      </c>
      <c r="BK122" s="162">
        <f>BK123</f>
        <v>0</v>
      </c>
    </row>
    <row r="123" s="12" customFormat="1" ht="25.92" customHeight="1">
      <c r="A123" s="12"/>
      <c r="B123" s="163"/>
      <c r="C123" s="12"/>
      <c r="D123" s="164" t="s">
        <v>74</v>
      </c>
      <c r="E123" s="165" t="s">
        <v>113</v>
      </c>
      <c r="F123" s="165" t="s">
        <v>114</v>
      </c>
      <c r="G123" s="12"/>
      <c r="H123" s="12"/>
      <c r="I123" s="166"/>
      <c r="J123" s="167">
        <f>BK123</f>
        <v>0</v>
      </c>
      <c r="K123" s="12"/>
      <c r="L123" s="163"/>
      <c r="M123" s="168"/>
      <c r="N123" s="169"/>
      <c r="O123" s="169"/>
      <c r="P123" s="170">
        <f>P124+P140+P142+P150+P159</f>
        <v>0</v>
      </c>
      <c r="Q123" s="169"/>
      <c r="R123" s="170">
        <f>R124+R140+R142+R150+R159</f>
        <v>280.75758300000001</v>
      </c>
      <c r="S123" s="169"/>
      <c r="T123" s="171">
        <f>T124+T140+T142+T150+T159</f>
        <v>17.094999999999999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80</v>
      </c>
      <c r="AT123" s="172" t="s">
        <v>74</v>
      </c>
      <c r="AU123" s="172" t="s">
        <v>75</v>
      </c>
      <c r="AY123" s="164" t="s">
        <v>115</v>
      </c>
      <c r="BK123" s="173">
        <f>BK124+BK140+BK142+BK150+BK159</f>
        <v>0</v>
      </c>
    </row>
    <row r="124" s="12" customFormat="1" ht="22.8" customHeight="1">
      <c r="A124" s="12"/>
      <c r="B124" s="163"/>
      <c r="C124" s="12"/>
      <c r="D124" s="164" t="s">
        <v>74</v>
      </c>
      <c r="E124" s="174" t="s">
        <v>80</v>
      </c>
      <c r="F124" s="174" t="s">
        <v>116</v>
      </c>
      <c r="G124" s="12"/>
      <c r="H124" s="12"/>
      <c r="I124" s="166"/>
      <c r="J124" s="175">
        <f>BK124</f>
        <v>0</v>
      </c>
      <c r="K124" s="12"/>
      <c r="L124" s="163"/>
      <c r="M124" s="168"/>
      <c r="N124" s="169"/>
      <c r="O124" s="169"/>
      <c r="P124" s="170">
        <f>SUM(P125:P139)</f>
        <v>0</v>
      </c>
      <c r="Q124" s="169"/>
      <c r="R124" s="170">
        <f>SUM(R125:R139)</f>
        <v>215.28803400000001</v>
      </c>
      <c r="S124" s="169"/>
      <c r="T124" s="171">
        <f>SUM(T125:T139)</f>
        <v>2.5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80</v>
      </c>
      <c r="AT124" s="172" t="s">
        <v>74</v>
      </c>
      <c r="AU124" s="172" t="s">
        <v>80</v>
      </c>
      <c r="AY124" s="164" t="s">
        <v>115</v>
      </c>
      <c r="BK124" s="173">
        <f>SUM(BK125:BK139)</f>
        <v>0</v>
      </c>
    </row>
    <row r="125" s="2" customFormat="1" ht="33" customHeight="1">
      <c r="A125" s="34"/>
      <c r="B125" s="176"/>
      <c r="C125" s="177" t="s">
        <v>80</v>
      </c>
      <c r="D125" s="177" t="s">
        <v>117</v>
      </c>
      <c r="E125" s="178" t="s">
        <v>118</v>
      </c>
      <c r="F125" s="179" t="s">
        <v>119</v>
      </c>
      <c r="G125" s="180" t="s">
        <v>120</v>
      </c>
      <c r="H125" s="181">
        <v>5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0.5</v>
      </c>
      <c r="T125" s="188">
        <f>S125*H125</f>
        <v>2.5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121</v>
      </c>
      <c r="AT125" s="189" t="s">
        <v>117</v>
      </c>
      <c r="AU125" s="189" t="s">
        <v>84</v>
      </c>
      <c r="AY125" s="15" t="s">
        <v>115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84</v>
      </c>
      <c r="BK125" s="190">
        <f>ROUND(I125*H125,2)</f>
        <v>0</v>
      </c>
      <c r="BL125" s="15" t="s">
        <v>121</v>
      </c>
      <c r="BM125" s="189" t="s">
        <v>122</v>
      </c>
    </row>
    <row r="126" s="2" customFormat="1" ht="24.15" customHeight="1">
      <c r="A126" s="34"/>
      <c r="B126" s="176"/>
      <c r="C126" s="177" t="s">
        <v>84</v>
      </c>
      <c r="D126" s="177" t="s">
        <v>117</v>
      </c>
      <c r="E126" s="178" t="s">
        <v>123</v>
      </c>
      <c r="F126" s="179" t="s">
        <v>124</v>
      </c>
      <c r="G126" s="180" t="s">
        <v>125</v>
      </c>
      <c r="H126" s="181">
        <v>78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121</v>
      </c>
      <c r="AT126" s="189" t="s">
        <v>117</v>
      </c>
      <c r="AU126" s="189" t="s">
        <v>84</v>
      </c>
      <c r="AY126" s="15" t="s">
        <v>115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84</v>
      </c>
      <c r="BK126" s="190">
        <f>ROUND(I126*H126,2)</f>
        <v>0</v>
      </c>
      <c r="BL126" s="15" t="s">
        <v>121</v>
      </c>
      <c r="BM126" s="189" t="s">
        <v>126</v>
      </c>
    </row>
    <row r="127" s="2" customFormat="1" ht="24.15" customHeight="1">
      <c r="A127" s="34"/>
      <c r="B127" s="176"/>
      <c r="C127" s="177" t="s">
        <v>127</v>
      </c>
      <c r="D127" s="177" t="s">
        <v>117</v>
      </c>
      <c r="E127" s="178" t="s">
        <v>128</v>
      </c>
      <c r="F127" s="179" t="s">
        <v>129</v>
      </c>
      <c r="G127" s="180" t="s">
        <v>125</v>
      </c>
      <c r="H127" s="181">
        <v>0.91800000000000004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121</v>
      </c>
      <c r="AT127" s="189" t="s">
        <v>117</v>
      </c>
      <c r="AU127" s="189" t="s">
        <v>84</v>
      </c>
      <c r="AY127" s="15" t="s">
        <v>115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84</v>
      </c>
      <c r="BK127" s="190">
        <f>ROUND(I127*H127,2)</f>
        <v>0</v>
      </c>
      <c r="BL127" s="15" t="s">
        <v>121</v>
      </c>
      <c r="BM127" s="189" t="s">
        <v>130</v>
      </c>
    </row>
    <row r="128" s="2" customFormat="1" ht="24.15" customHeight="1">
      <c r="A128" s="34"/>
      <c r="B128" s="176"/>
      <c r="C128" s="177" t="s">
        <v>121</v>
      </c>
      <c r="D128" s="177" t="s">
        <v>117</v>
      </c>
      <c r="E128" s="178" t="s">
        <v>131</v>
      </c>
      <c r="F128" s="179" t="s">
        <v>132</v>
      </c>
      <c r="G128" s="180" t="s">
        <v>125</v>
      </c>
      <c r="H128" s="181">
        <v>0.91800000000000004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121</v>
      </c>
      <c r="AT128" s="189" t="s">
        <v>117</v>
      </c>
      <c r="AU128" s="189" t="s">
        <v>84</v>
      </c>
      <c r="AY128" s="15" t="s">
        <v>115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84</v>
      </c>
      <c r="BK128" s="190">
        <f>ROUND(I128*H128,2)</f>
        <v>0</v>
      </c>
      <c r="BL128" s="15" t="s">
        <v>121</v>
      </c>
      <c r="BM128" s="189" t="s">
        <v>133</v>
      </c>
    </row>
    <row r="129" s="2" customFormat="1" ht="33" customHeight="1">
      <c r="A129" s="34"/>
      <c r="B129" s="176"/>
      <c r="C129" s="177" t="s">
        <v>134</v>
      </c>
      <c r="D129" s="177" t="s">
        <v>117</v>
      </c>
      <c r="E129" s="178" t="s">
        <v>135</v>
      </c>
      <c r="F129" s="179" t="s">
        <v>136</v>
      </c>
      <c r="G129" s="180" t="s">
        <v>125</v>
      </c>
      <c r="H129" s="181">
        <v>78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121</v>
      </c>
      <c r="AT129" s="189" t="s">
        <v>117</v>
      </c>
      <c r="AU129" s="189" t="s">
        <v>84</v>
      </c>
      <c r="AY129" s="15" t="s">
        <v>115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121</v>
      </c>
      <c r="BM129" s="189" t="s">
        <v>137</v>
      </c>
    </row>
    <row r="130" s="2" customFormat="1" ht="37.8" customHeight="1">
      <c r="A130" s="34"/>
      <c r="B130" s="176"/>
      <c r="C130" s="177" t="s">
        <v>138</v>
      </c>
      <c r="D130" s="177" t="s">
        <v>117</v>
      </c>
      <c r="E130" s="178" t="s">
        <v>139</v>
      </c>
      <c r="F130" s="179" t="s">
        <v>140</v>
      </c>
      <c r="G130" s="180" t="s">
        <v>125</v>
      </c>
      <c r="H130" s="181">
        <v>546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121</v>
      </c>
      <c r="AT130" s="189" t="s">
        <v>117</v>
      </c>
      <c r="AU130" s="189" t="s">
        <v>84</v>
      </c>
      <c r="AY130" s="15" t="s">
        <v>115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121</v>
      </c>
      <c r="BM130" s="189" t="s">
        <v>141</v>
      </c>
    </row>
    <row r="131" s="2" customFormat="1" ht="24.15" customHeight="1">
      <c r="A131" s="34"/>
      <c r="B131" s="176"/>
      <c r="C131" s="177" t="s">
        <v>142</v>
      </c>
      <c r="D131" s="177" t="s">
        <v>117</v>
      </c>
      <c r="E131" s="178" t="s">
        <v>143</v>
      </c>
      <c r="F131" s="179" t="s">
        <v>144</v>
      </c>
      <c r="G131" s="180" t="s">
        <v>125</v>
      </c>
      <c r="H131" s="181">
        <v>78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121</v>
      </c>
      <c r="AT131" s="189" t="s">
        <v>117</v>
      </c>
      <c r="AU131" s="189" t="s">
        <v>84</v>
      </c>
      <c r="AY131" s="15" t="s">
        <v>115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121</v>
      </c>
      <c r="BM131" s="189" t="s">
        <v>145</v>
      </c>
    </row>
    <row r="132" s="2" customFormat="1" ht="24.15" customHeight="1">
      <c r="A132" s="34"/>
      <c r="B132" s="176"/>
      <c r="C132" s="191" t="s">
        <v>146</v>
      </c>
      <c r="D132" s="191" t="s">
        <v>147</v>
      </c>
      <c r="E132" s="192" t="s">
        <v>148</v>
      </c>
      <c r="F132" s="193" t="s">
        <v>149</v>
      </c>
      <c r="G132" s="194" t="s">
        <v>150</v>
      </c>
      <c r="H132" s="195">
        <v>117</v>
      </c>
      <c r="I132" s="196"/>
      <c r="J132" s="197">
        <f>ROUND(I132*H132,2)</f>
        <v>0</v>
      </c>
      <c r="K132" s="198"/>
      <c r="L132" s="199"/>
      <c r="M132" s="200" t="s">
        <v>1</v>
      </c>
      <c r="N132" s="201" t="s">
        <v>41</v>
      </c>
      <c r="O132" s="78"/>
      <c r="P132" s="187">
        <f>O132*H132</f>
        <v>0</v>
      </c>
      <c r="Q132" s="187">
        <v>1</v>
      </c>
      <c r="R132" s="187">
        <f>Q132*H132</f>
        <v>117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146</v>
      </c>
      <c r="AT132" s="189" t="s">
        <v>147</v>
      </c>
      <c r="AU132" s="189" t="s">
        <v>84</v>
      </c>
      <c r="AY132" s="15" t="s">
        <v>115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121</v>
      </c>
      <c r="BM132" s="189" t="s">
        <v>151</v>
      </c>
    </row>
    <row r="133" s="2" customFormat="1" ht="33" customHeight="1">
      <c r="A133" s="34"/>
      <c r="B133" s="176"/>
      <c r="C133" s="177" t="s">
        <v>152</v>
      </c>
      <c r="D133" s="177" t="s">
        <v>117</v>
      </c>
      <c r="E133" s="178" t="s">
        <v>153</v>
      </c>
      <c r="F133" s="179" t="s">
        <v>154</v>
      </c>
      <c r="G133" s="180" t="s">
        <v>125</v>
      </c>
      <c r="H133" s="181">
        <v>78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121</v>
      </c>
      <c r="AT133" s="189" t="s">
        <v>117</v>
      </c>
      <c r="AU133" s="189" t="s">
        <v>84</v>
      </c>
      <c r="AY133" s="15" t="s">
        <v>115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121</v>
      </c>
      <c r="BM133" s="189" t="s">
        <v>155</v>
      </c>
    </row>
    <row r="134" s="2" customFormat="1" ht="16.5" customHeight="1">
      <c r="A134" s="34"/>
      <c r="B134" s="176"/>
      <c r="C134" s="177" t="s">
        <v>156</v>
      </c>
      <c r="D134" s="177" t="s">
        <v>117</v>
      </c>
      <c r="E134" s="178" t="s">
        <v>157</v>
      </c>
      <c r="F134" s="179" t="s">
        <v>158</v>
      </c>
      <c r="G134" s="180" t="s">
        <v>125</v>
      </c>
      <c r="H134" s="181">
        <v>52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121</v>
      </c>
      <c r="AT134" s="189" t="s">
        <v>117</v>
      </c>
      <c r="AU134" s="189" t="s">
        <v>84</v>
      </c>
      <c r="AY134" s="15" t="s">
        <v>115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121</v>
      </c>
      <c r="BM134" s="189" t="s">
        <v>159</v>
      </c>
    </row>
    <row r="135" s="2" customFormat="1" ht="16.5" customHeight="1">
      <c r="A135" s="34"/>
      <c r="B135" s="176"/>
      <c r="C135" s="191" t="s">
        <v>160</v>
      </c>
      <c r="D135" s="191" t="s">
        <v>147</v>
      </c>
      <c r="E135" s="192" t="s">
        <v>161</v>
      </c>
      <c r="F135" s="193" t="s">
        <v>162</v>
      </c>
      <c r="G135" s="194" t="s">
        <v>150</v>
      </c>
      <c r="H135" s="195">
        <v>98.280000000000001</v>
      </c>
      <c r="I135" s="196"/>
      <c r="J135" s="197">
        <f>ROUND(I135*H135,2)</f>
        <v>0</v>
      </c>
      <c r="K135" s="198"/>
      <c r="L135" s="199"/>
      <c r="M135" s="200" t="s">
        <v>1</v>
      </c>
      <c r="N135" s="201" t="s">
        <v>41</v>
      </c>
      <c r="O135" s="78"/>
      <c r="P135" s="187">
        <f>O135*H135</f>
        <v>0</v>
      </c>
      <c r="Q135" s="187">
        <v>1</v>
      </c>
      <c r="R135" s="187">
        <f>Q135*H135</f>
        <v>98.280000000000001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146</v>
      </c>
      <c r="AT135" s="189" t="s">
        <v>147</v>
      </c>
      <c r="AU135" s="189" t="s">
        <v>84</v>
      </c>
      <c r="AY135" s="15" t="s">
        <v>115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121</v>
      </c>
      <c r="BM135" s="189" t="s">
        <v>163</v>
      </c>
    </row>
    <row r="136" s="2" customFormat="1" ht="21.75" customHeight="1">
      <c r="A136" s="34"/>
      <c r="B136" s="176"/>
      <c r="C136" s="177" t="s">
        <v>164</v>
      </c>
      <c r="D136" s="177" t="s">
        <v>117</v>
      </c>
      <c r="E136" s="178" t="s">
        <v>165</v>
      </c>
      <c r="F136" s="179" t="s">
        <v>166</v>
      </c>
      <c r="G136" s="180" t="s">
        <v>120</v>
      </c>
      <c r="H136" s="181">
        <v>260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121</v>
      </c>
      <c r="AT136" s="189" t="s">
        <v>117</v>
      </c>
      <c r="AU136" s="189" t="s">
        <v>84</v>
      </c>
      <c r="AY136" s="15" t="s">
        <v>115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84</v>
      </c>
      <c r="BK136" s="190">
        <f>ROUND(I136*H136,2)</f>
        <v>0</v>
      </c>
      <c r="BL136" s="15" t="s">
        <v>121</v>
      </c>
      <c r="BM136" s="189" t="s">
        <v>167</v>
      </c>
    </row>
    <row r="137" s="2" customFormat="1" ht="16.5" customHeight="1">
      <c r="A137" s="34"/>
      <c r="B137" s="176"/>
      <c r="C137" s="191" t="s">
        <v>168</v>
      </c>
      <c r="D137" s="191" t="s">
        <v>147</v>
      </c>
      <c r="E137" s="192" t="s">
        <v>169</v>
      </c>
      <c r="F137" s="193" t="s">
        <v>170</v>
      </c>
      <c r="G137" s="194" t="s">
        <v>171</v>
      </c>
      <c r="H137" s="195">
        <v>8.0340000000000007</v>
      </c>
      <c r="I137" s="196"/>
      <c r="J137" s="197">
        <f>ROUND(I137*H137,2)</f>
        <v>0</v>
      </c>
      <c r="K137" s="198"/>
      <c r="L137" s="199"/>
      <c r="M137" s="200" t="s">
        <v>1</v>
      </c>
      <c r="N137" s="201" t="s">
        <v>41</v>
      </c>
      <c r="O137" s="78"/>
      <c r="P137" s="187">
        <f>O137*H137</f>
        <v>0</v>
      </c>
      <c r="Q137" s="187">
        <v>0.001</v>
      </c>
      <c r="R137" s="187">
        <f>Q137*H137</f>
        <v>0.0080340000000000012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146</v>
      </c>
      <c r="AT137" s="189" t="s">
        <v>147</v>
      </c>
      <c r="AU137" s="189" t="s">
        <v>84</v>
      </c>
      <c r="AY137" s="15" t="s">
        <v>115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84</v>
      </c>
      <c r="BK137" s="190">
        <f>ROUND(I137*H137,2)</f>
        <v>0</v>
      </c>
      <c r="BL137" s="15" t="s">
        <v>121</v>
      </c>
      <c r="BM137" s="189" t="s">
        <v>172</v>
      </c>
    </row>
    <row r="138" s="2" customFormat="1" ht="33" customHeight="1">
      <c r="A138" s="34"/>
      <c r="B138" s="176"/>
      <c r="C138" s="177" t="s">
        <v>173</v>
      </c>
      <c r="D138" s="177" t="s">
        <v>117</v>
      </c>
      <c r="E138" s="178" t="s">
        <v>174</v>
      </c>
      <c r="F138" s="179" t="s">
        <v>175</v>
      </c>
      <c r="G138" s="180" t="s">
        <v>120</v>
      </c>
      <c r="H138" s="181">
        <v>260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121</v>
      </c>
      <c r="AT138" s="189" t="s">
        <v>117</v>
      </c>
      <c r="AU138" s="189" t="s">
        <v>84</v>
      </c>
      <c r="AY138" s="15" t="s">
        <v>115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121</v>
      </c>
      <c r="BM138" s="189" t="s">
        <v>176</v>
      </c>
    </row>
    <row r="139" s="2" customFormat="1" ht="24.15" customHeight="1">
      <c r="A139" s="34"/>
      <c r="B139" s="176"/>
      <c r="C139" s="177" t="s">
        <v>177</v>
      </c>
      <c r="D139" s="177" t="s">
        <v>117</v>
      </c>
      <c r="E139" s="178" t="s">
        <v>178</v>
      </c>
      <c r="F139" s="179" t="s">
        <v>179</v>
      </c>
      <c r="G139" s="180" t="s">
        <v>120</v>
      </c>
      <c r="H139" s="181">
        <v>260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121</v>
      </c>
      <c r="AT139" s="189" t="s">
        <v>117</v>
      </c>
      <c r="AU139" s="189" t="s">
        <v>84</v>
      </c>
      <c r="AY139" s="15" t="s">
        <v>115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121</v>
      </c>
      <c r="BM139" s="189" t="s">
        <v>180</v>
      </c>
    </row>
    <row r="140" s="12" customFormat="1" ht="22.8" customHeight="1">
      <c r="A140" s="12"/>
      <c r="B140" s="163"/>
      <c r="C140" s="12"/>
      <c r="D140" s="164" t="s">
        <v>74</v>
      </c>
      <c r="E140" s="174" t="s">
        <v>121</v>
      </c>
      <c r="F140" s="174" t="s">
        <v>181</v>
      </c>
      <c r="G140" s="12"/>
      <c r="H140" s="12"/>
      <c r="I140" s="166"/>
      <c r="J140" s="175">
        <f>BK140</f>
        <v>0</v>
      </c>
      <c r="K140" s="12"/>
      <c r="L140" s="163"/>
      <c r="M140" s="168"/>
      <c r="N140" s="169"/>
      <c r="O140" s="169"/>
      <c r="P140" s="170">
        <f>P141</f>
        <v>0</v>
      </c>
      <c r="Q140" s="169"/>
      <c r="R140" s="170">
        <f>R141</f>
        <v>22.122008999999998</v>
      </c>
      <c r="S140" s="169"/>
      <c r="T140" s="171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4" t="s">
        <v>80</v>
      </c>
      <c r="AT140" s="172" t="s">
        <v>74</v>
      </c>
      <c r="AU140" s="172" t="s">
        <v>80</v>
      </c>
      <c r="AY140" s="164" t="s">
        <v>115</v>
      </c>
      <c r="BK140" s="173">
        <f>BK141</f>
        <v>0</v>
      </c>
    </row>
    <row r="141" s="2" customFormat="1" ht="37.8" customHeight="1">
      <c r="A141" s="34"/>
      <c r="B141" s="176"/>
      <c r="C141" s="177" t="s">
        <v>182</v>
      </c>
      <c r="D141" s="177" t="s">
        <v>117</v>
      </c>
      <c r="E141" s="178" t="s">
        <v>183</v>
      </c>
      <c r="F141" s="179" t="s">
        <v>184</v>
      </c>
      <c r="G141" s="180" t="s">
        <v>125</v>
      </c>
      <c r="H141" s="181">
        <v>11.699999999999999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1.8907700000000001</v>
      </c>
      <c r="R141" s="187">
        <f>Q141*H141</f>
        <v>22.122008999999998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121</v>
      </c>
      <c r="AT141" s="189" t="s">
        <v>117</v>
      </c>
      <c r="AU141" s="189" t="s">
        <v>84</v>
      </c>
      <c r="AY141" s="15" t="s">
        <v>115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121</v>
      </c>
      <c r="BM141" s="189" t="s">
        <v>185</v>
      </c>
    </row>
    <row r="142" s="12" customFormat="1" ht="22.8" customHeight="1">
      <c r="A142" s="12"/>
      <c r="B142" s="163"/>
      <c r="C142" s="12"/>
      <c r="D142" s="164" t="s">
        <v>74</v>
      </c>
      <c r="E142" s="174" t="s">
        <v>146</v>
      </c>
      <c r="F142" s="174" t="s">
        <v>186</v>
      </c>
      <c r="G142" s="12"/>
      <c r="H142" s="12"/>
      <c r="I142" s="166"/>
      <c r="J142" s="175">
        <f>BK142</f>
        <v>0</v>
      </c>
      <c r="K142" s="12"/>
      <c r="L142" s="163"/>
      <c r="M142" s="168"/>
      <c r="N142" s="169"/>
      <c r="O142" s="169"/>
      <c r="P142" s="170">
        <f>SUM(P143:P149)</f>
        <v>0</v>
      </c>
      <c r="Q142" s="169"/>
      <c r="R142" s="170">
        <f>SUM(R143:R149)</f>
        <v>35.695090000000008</v>
      </c>
      <c r="S142" s="169"/>
      <c r="T142" s="171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4" t="s">
        <v>80</v>
      </c>
      <c r="AT142" s="172" t="s">
        <v>74</v>
      </c>
      <c r="AU142" s="172" t="s">
        <v>80</v>
      </c>
      <c r="AY142" s="164" t="s">
        <v>115</v>
      </c>
      <c r="BK142" s="173">
        <f>SUM(BK143:BK149)</f>
        <v>0</v>
      </c>
    </row>
    <row r="143" s="2" customFormat="1" ht="33" customHeight="1">
      <c r="A143" s="34"/>
      <c r="B143" s="176"/>
      <c r="C143" s="177" t="s">
        <v>187</v>
      </c>
      <c r="D143" s="177" t="s">
        <v>117</v>
      </c>
      <c r="E143" s="178" t="s">
        <v>188</v>
      </c>
      <c r="F143" s="179" t="s">
        <v>189</v>
      </c>
      <c r="G143" s="180" t="s">
        <v>190</v>
      </c>
      <c r="H143" s="181">
        <v>130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0.0035300000000000002</v>
      </c>
      <c r="R143" s="187">
        <f>Q143*H143</f>
        <v>0.45890000000000003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121</v>
      </c>
      <c r="AT143" s="189" t="s">
        <v>117</v>
      </c>
      <c r="AU143" s="189" t="s">
        <v>84</v>
      </c>
      <c r="AY143" s="15" t="s">
        <v>115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121</v>
      </c>
      <c r="BM143" s="189" t="s">
        <v>191</v>
      </c>
    </row>
    <row r="144" s="2" customFormat="1" ht="33" customHeight="1">
      <c r="A144" s="34"/>
      <c r="B144" s="176"/>
      <c r="C144" s="191" t="s">
        <v>192</v>
      </c>
      <c r="D144" s="191" t="s">
        <v>147</v>
      </c>
      <c r="E144" s="192" t="s">
        <v>193</v>
      </c>
      <c r="F144" s="193" t="s">
        <v>194</v>
      </c>
      <c r="G144" s="194" t="s">
        <v>195</v>
      </c>
      <c r="H144" s="195">
        <v>131.30000000000001</v>
      </c>
      <c r="I144" s="196"/>
      <c r="J144" s="197">
        <f>ROUND(I144*H144,2)</f>
        <v>0</v>
      </c>
      <c r="K144" s="198"/>
      <c r="L144" s="199"/>
      <c r="M144" s="200" t="s">
        <v>1</v>
      </c>
      <c r="N144" s="201" t="s">
        <v>41</v>
      </c>
      <c r="O144" s="78"/>
      <c r="P144" s="187">
        <f>O144*H144</f>
        <v>0</v>
      </c>
      <c r="Q144" s="187">
        <v>0.245</v>
      </c>
      <c r="R144" s="187">
        <f>Q144*H144</f>
        <v>32.168500000000002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146</v>
      </c>
      <c r="AT144" s="189" t="s">
        <v>147</v>
      </c>
      <c r="AU144" s="189" t="s">
        <v>84</v>
      </c>
      <c r="AY144" s="15" t="s">
        <v>115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121</v>
      </c>
      <c r="BM144" s="189" t="s">
        <v>196</v>
      </c>
    </row>
    <row r="145" s="2" customFormat="1" ht="24.15" customHeight="1">
      <c r="A145" s="34"/>
      <c r="B145" s="176"/>
      <c r="C145" s="177" t="s">
        <v>197</v>
      </c>
      <c r="D145" s="177" t="s">
        <v>117</v>
      </c>
      <c r="E145" s="178" t="s">
        <v>198</v>
      </c>
      <c r="F145" s="179" t="s">
        <v>199</v>
      </c>
      <c r="G145" s="180" t="s">
        <v>195</v>
      </c>
      <c r="H145" s="181">
        <v>1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2.2880799999999999</v>
      </c>
      <c r="R145" s="187">
        <f>Q145*H145</f>
        <v>2.2880799999999999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121</v>
      </c>
      <c r="AT145" s="189" t="s">
        <v>117</v>
      </c>
      <c r="AU145" s="189" t="s">
        <v>84</v>
      </c>
      <c r="AY145" s="15" t="s">
        <v>115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121</v>
      </c>
      <c r="BM145" s="189" t="s">
        <v>200</v>
      </c>
    </row>
    <row r="146" s="2" customFormat="1" ht="24.15" customHeight="1">
      <c r="A146" s="34"/>
      <c r="B146" s="176"/>
      <c r="C146" s="191" t="s">
        <v>7</v>
      </c>
      <c r="D146" s="191" t="s">
        <v>147</v>
      </c>
      <c r="E146" s="192" t="s">
        <v>201</v>
      </c>
      <c r="F146" s="193" t="s">
        <v>202</v>
      </c>
      <c r="G146" s="194" t="s">
        <v>195</v>
      </c>
      <c r="H146" s="195">
        <v>1.01</v>
      </c>
      <c r="I146" s="196"/>
      <c r="J146" s="197">
        <f>ROUND(I146*H146,2)</f>
        <v>0</v>
      </c>
      <c r="K146" s="198"/>
      <c r="L146" s="199"/>
      <c r="M146" s="200" t="s">
        <v>1</v>
      </c>
      <c r="N146" s="201" t="s">
        <v>41</v>
      </c>
      <c r="O146" s="78"/>
      <c r="P146" s="187">
        <f>O146*H146</f>
        <v>0</v>
      </c>
      <c r="Q146" s="187">
        <v>0.36599999999999999</v>
      </c>
      <c r="R146" s="187">
        <f>Q146*H146</f>
        <v>0.36965999999999999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146</v>
      </c>
      <c r="AT146" s="189" t="s">
        <v>147</v>
      </c>
      <c r="AU146" s="189" t="s">
        <v>84</v>
      </c>
      <c r="AY146" s="15" t="s">
        <v>115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121</v>
      </c>
      <c r="BM146" s="189" t="s">
        <v>203</v>
      </c>
    </row>
    <row r="147" s="2" customFormat="1" ht="24.15" customHeight="1">
      <c r="A147" s="34"/>
      <c r="B147" s="176"/>
      <c r="C147" s="191" t="s">
        <v>204</v>
      </c>
      <c r="D147" s="191" t="s">
        <v>147</v>
      </c>
      <c r="E147" s="192" t="s">
        <v>205</v>
      </c>
      <c r="F147" s="193" t="s">
        <v>206</v>
      </c>
      <c r="G147" s="194" t="s">
        <v>195</v>
      </c>
      <c r="H147" s="195">
        <v>1.01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41</v>
      </c>
      <c r="O147" s="78"/>
      <c r="P147" s="187">
        <f>O147*H147</f>
        <v>0</v>
      </c>
      <c r="Q147" s="187">
        <v>0.36499999999999999</v>
      </c>
      <c r="R147" s="187">
        <f>Q147*H147</f>
        <v>0.36864999999999998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146</v>
      </c>
      <c r="AT147" s="189" t="s">
        <v>147</v>
      </c>
      <c r="AU147" s="189" t="s">
        <v>84</v>
      </c>
      <c r="AY147" s="15" t="s">
        <v>115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121</v>
      </c>
      <c r="BM147" s="189" t="s">
        <v>207</v>
      </c>
    </row>
    <row r="148" s="2" customFormat="1" ht="24.15" customHeight="1">
      <c r="A148" s="34"/>
      <c r="B148" s="176"/>
      <c r="C148" s="177" t="s">
        <v>208</v>
      </c>
      <c r="D148" s="177" t="s">
        <v>117</v>
      </c>
      <c r="E148" s="178" t="s">
        <v>209</v>
      </c>
      <c r="F148" s="179" t="s">
        <v>210</v>
      </c>
      <c r="G148" s="180" t="s">
        <v>195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0.0063</v>
      </c>
      <c r="R148" s="187">
        <f>Q148*H148</f>
        <v>0.0063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121</v>
      </c>
      <c r="AT148" s="189" t="s">
        <v>117</v>
      </c>
      <c r="AU148" s="189" t="s">
        <v>84</v>
      </c>
      <c r="AY148" s="15" t="s">
        <v>115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121</v>
      </c>
      <c r="BM148" s="189" t="s">
        <v>211</v>
      </c>
    </row>
    <row r="149" s="2" customFormat="1" ht="16.5" customHeight="1">
      <c r="A149" s="34"/>
      <c r="B149" s="176"/>
      <c r="C149" s="191" t="s">
        <v>212</v>
      </c>
      <c r="D149" s="191" t="s">
        <v>147</v>
      </c>
      <c r="E149" s="192" t="s">
        <v>213</v>
      </c>
      <c r="F149" s="193" t="s">
        <v>214</v>
      </c>
      <c r="G149" s="194" t="s">
        <v>195</v>
      </c>
      <c r="H149" s="195">
        <v>1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0.035000000000000003</v>
      </c>
      <c r="R149" s="187">
        <f>Q149*H149</f>
        <v>0.035000000000000003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146</v>
      </c>
      <c r="AT149" s="189" t="s">
        <v>147</v>
      </c>
      <c r="AU149" s="189" t="s">
        <v>84</v>
      </c>
      <c r="AY149" s="15" t="s">
        <v>115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121</v>
      </c>
      <c r="BM149" s="189" t="s">
        <v>215</v>
      </c>
    </row>
    <row r="150" s="12" customFormat="1" ht="22.8" customHeight="1">
      <c r="A150" s="12"/>
      <c r="B150" s="163"/>
      <c r="C150" s="12"/>
      <c r="D150" s="164" t="s">
        <v>74</v>
      </c>
      <c r="E150" s="174" t="s">
        <v>152</v>
      </c>
      <c r="F150" s="174" t="s">
        <v>216</v>
      </c>
      <c r="G150" s="12"/>
      <c r="H150" s="12"/>
      <c r="I150" s="166"/>
      <c r="J150" s="175">
        <f>BK150</f>
        <v>0</v>
      </c>
      <c r="K150" s="12"/>
      <c r="L150" s="163"/>
      <c r="M150" s="168"/>
      <c r="N150" s="169"/>
      <c r="O150" s="169"/>
      <c r="P150" s="170">
        <f>SUM(P151:P158)</f>
        <v>0</v>
      </c>
      <c r="Q150" s="169"/>
      <c r="R150" s="170">
        <f>SUM(R151:R158)</f>
        <v>7.65245</v>
      </c>
      <c r="S150" s="169"/>
      <c r="T150" s="171">
        <f>SUM(T151:T158)</f>
        <v>14.594999999999999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4" t="s">
        <v>80</v>
      </c>
      <c r="AT150" s="172" t="s">
        <v>74</v>
      </c>
      <c r="AU150" s="172" t="s">
        <v>80</v>
      </c>
      <c r="AY150" s="164" t="s">
        <v>115</v>
      </c>
      <c r="BK150" s="173">
        <f>SUM(BK151:BK158)</f>
        <v>0</v>
      </c>
    </row>
    <row r="151" s="2" customFormat="1" ht="24.15" customHeight="1">
      <c r="A151" s="34"/>
      <c r="B151" s="176"/>
      <c r="C151" s="177" t="s">
        <v>217</v>
      </c>
      <c r="D151" s="177" t="s">
        <v>117</v>
      </c>
      <c r="E151" s="178" t="s">
        <v>218</v>
      </c>
      <c r="F151" s="179" t="s">
        <v>219</v>
      </c>
      <c r="G151" s="180" t="s">
        <v>190</v>
      </c>
      <c r="H151" s="181">
        <v>10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1.0000000000000001E-05</v>
      </c>
      <c r="R151" s="187">
        <f>Q151*H151</f>
        <v>0.00010000000000000001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121</v>
      </c>
      <c r="AT151" s="189" t="s">
        <v>117</v>
      </c>
      <c r="AU151" s="189" t="s">
        <v>84</v>
      </c>
      <c r="AY151" s="15" t="s">
        <v>115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121</v>
      </c>
      <c r="BM151" s="189" t="s">
        <v>220</v>
      </c>
    </row>
    <row r="152" s="2" customFormat="1" ht="24.15" customHeight="1">
      <c r="A152" s="34"/>
      <c r="B152" s="176"/>
      <c r="C152" s="177" t="s">
        <v>221</v>
      </c>
      <c r="D152" s="177" t="s">
        <v>117</v>
      </c>
      <c r="E152" s="178" t="s">
        <v>222</v>
      </c>
      <c r="F152" s="179" t="s">
        <v>223</v>
      </c>
      <c r="G152" s="180" t="s">
        <v>190</v>
      </c>
      <c r="H152" s="181">
        <v>20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0.12725</v>
      </c>
      <c r="R152" s="187">
        <f>Q152*H152</f>
        <v>2.5449999999999999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121</v>
      </c>
      <c r="AT152" s="189" t="s">
        <v>117</v>
      </c>
      <c r="AU152" s="189" t="s">
        <v>84</v>
      </c>
      <c r="AY152" s="15" t="s">
        <v>115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121</v>
      </c>
      <c r="BM152" s="189" t="s">
        <v>224</v>
      </c>
    </row>
    <row r="153" s="2" customFormat="1" ht="33" customHeight="1">
      <c r="A153" s="34"/>
      <c r="B153" s="176"/>
      <c r="C153" s="191" t="s">
        <v>225</v>
      </c>
      <c r="D153" s="191" t="s">
        <v>147</v>
      </c>
      <c r="E153" s="192" t="s">
        <v>226</v>
      </c>
      <c r="F153" s="193" t="s">
        <v>227</v>
      </c>
      <c r="G153" s="194" t="s">
        <v>195</v>
      </c>
      <c r="H153" s="195">
        <v>40.399999999999999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0.058000000000000003</v>
      </c>
      <c r="R153" s="187">
        <f>Q153*H153</f>
        <v>2.3431999999999999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146</v>
      </c>
      <c r="AT153" s="189" t="s">
        <v>147</v>
      </c>
      <c r="AU153" s="189" t="s">
        <v>84</v>
      </c>
      <c r="AY153" s="15" t="s">
        <v>115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121</v>
      </c>
      <c r="BM153" s="189" t="s">
        <v>228</v>
      </c>
    </row>
    <row r="154" s="2" customFormat="1" ht="37.8" customHeight="1">
      <c r="A154" s="34"/>
      <c r="B154" s="176"/>
      <c r="C154" s="177" t="s">
        <v>229</v>
      </c>
      <c r="D154" s="177" t="s">
        <v>117</v>
      </c>
      <c r="E154" s="178" t="s">
        <v>230</v>
      </c>
      <c r="F154" s="179" t="s">
        <v>231</v>
      </c>
      <c r="G154" s="180" t="s">
        <v>190</v>
      </c>
      <c r="H154" s="181">
        <v>5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0.40983000000000003</v>
      </c>
      <c r="R154" s="187">
        <f>Q154*H154</f>
        <v>2.04915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121</v>
      </c>
      <c r="AT154" s="189" t="s">
        <v>117</v>
      </c>
      <c r="AU154" s="189" t="s">
        <v>84</v>
      </c>
      <c r="AY154" s="15" t="s">
        <v>115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121</v>
      </c>
      <c r="BM154" s="189" t="s">
        <v>232</v>
      </c>
    </row>
    <row r="155" s="2" customFormat="1" ht="33" customHeight="1">
      <c r="A155" s="34"/>
      <c r="B155" s="176"/>
      <c r="C155" s="191" t="s">
        <v>233</v>
      </c>
      <c r="D155" s="191" t="s">
        <v>147</v>
      </c>
      <c r="E155" s="192" t="s">
        <v>234</v>
      </c>
      <c r="F155" s="193" t="s">
        <v>235</v>
      </c>
      <c r="G155" s="194" t="s">
        <v>195</v>
      </c>
      <c r="H155" s="195">
        <v>5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0.126</v>
      </c>
      <c r="R155" s="187">
        <f>Q155*H155</f>
        <v>0.63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146</v>
      </c>
      <c r="AT155" s="189" t="s">
        <v>147</v>
      </c>
      <c r="AU155" s="189" t="s">
        <v>84</v>
      </c>
      <c r="AY155" s="15" t="s">
        <v>115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121</v>
      </c>
      <c r="BM155" s="189" t="s">
        <v>236</v>
      </c>
    </row>
    <row r="156" s="2" customFormat="1" ht="37.8" customHeight="1">
      <c r="A156" s="34"/>
      <c r="B156" s="176"/>
      <c r="C156" s="191" t="s">
        <v>237</v>
      </c>
      <c r="D156" s="191" t="s">
        <v>147</v>
      </c>
      <c r="E156" s="192" t="s">
        <v>238</v>
      </c>
      <c r="F156" s="193" t="s">
        <v>239</v>
      </c>
      <c r="G156" s="194" t="s">
        <v>195</v>
      </c>
      <c r="H156" s="195">
        <v>10</v>
      </c>
      <c r="I156" s="196"/>
      <c r="J156" s="197">
        <f>ROUND(I156*H156,2)</f>
        <v>0</v>
      </c>
      <c r="K156" s="198"/>
      <c r="L156" s="199"/>
      <c r="M156" s="200" t="s">
        <v>1</v>
      </c>
      <c r="N156" s="201" t="s">
        <v>41</v>
      </c>
      <c r="O156" s="78"/>
      <c r="P156" s="187">
        <f>O156*H156</f>
        <v>0</v>
      </c>
      <c r="Q156" s="187">
        <v>0.0074999999999999997</v>
      </c>
      <c r="R156" s="187">
        <f>Q156*H156</f>
        <v>0.074999999999999997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146</v>
      </c>
      <c r="AT156" s="189" t="s">
        <v>147</v>
      </c>
      <c r="AU156" s="189" t="s">
        <v>84</v>
      </c>
      <c r="AY156" s="15" t="s">
        <v>115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121</v>
      </c>
      <c r="BM156" s="189" t="s">
        <v>240</v>
      </c>
    </row>
    <row r="157" s="2" customFormat="1" ht="21.75" customHeight="1">
      <c r="A157" s="34"/>
      <c r="B157" s="176"/>
      <c r="C157" s="191" t="s">
        <v>241</v>
      </c>
      <c r="D157" s="191" t="s">
        <v>147</v>
      </c>
      <c r="E157" s="192" t="s">
        <v>242</v>
      </c>
      <c r="F157" s="193" t="s">
        <v>243</v>
      </c>
      <c r="G157" s="194" t="s">
        <v>195</v>
      </c>
      <c r="H157" s="195">
        <v>1</v>
      </c>
      <c r="I157" s="196"/>
      <c r="J157" s="197">
        <f>ROUND(I157*H157,2)</f>
        <v>0</v>
      </c>
      <c r="K157" s="198"/>
      <c r="L157" s="199"/>
      <c r="M157" s="200" t="s">
        <v>1</v>
      </c>
      <c r="N157" s="201" t="s">
        <v>41</v>
      </c>
      <c r="O157" s="78"/>
      <c r="P157" s="187">
        <f>O157*H157</f>
        <v>0</v>
      </c>
      <c r="Q157" s="187">
        <v>0.01</v>
      </c>
      <c r="R157" s="187">
        <f>Q157*H157</f>
        <v>0.01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146</v>
      </c>
      <c r="AT157" s="189" t="s">
        <v>147</v>
      </c>
      <c r="AU157" s="189" t="s">
        <v>84</v>
      </c>
      <c r="AY157" s="15" t="s">
        <v>115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121</v>
      </c>
      <c r="BM157" s="189" t="s">
        <v>244</v>
      </c>
    </row>
    <row r="158" s="2" customFormat="1" ht="33" customHeight="1">
      <c r="A158" s="34"/>
      <c r="B158" s="176"/>
      <c r="C158" s="177" t="s">
        <v>245</v>
      </c>
      <c r="D158" s="177" t="s">
        <v>117</v>
      </c>
      <c r="E158" s="178" t="s">
        <v>246</v>
      </c>
      <c r="F158" s="179" t="s">
        <v>247</v>
      </c>
      <c r="G158" s="180" t="s">
        <v>190</v>
      </c>
      <c r="H158" s="181">
        <v>150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0.097299999999999998</v>
      </c>
      <c r="T158" s="188">
        <f>S158*H158</f>
        <v>14.594999999999999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121</v>
      </c>
      <c r="AT158" s="189" t="s">
        <v>117</v>
      </c>
      <c r="AU158" s="189" t="s">
        <v>84</v>
      </c>
      <c r="AY158" s="15" t="s">
        <v>115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121</v>
      </c>
      <c r="BM158" s="189" t="s">
        <v>248</v>
      </c>
    </row>
    <row r="159" s="12" customFormat="1" ht="22.8" customHeight="1">
      <c r="A159" s="12"/>
      <c r="B159" s="163"/>
      <c r="C159" s="12"/>
      <c r="D159" s="164" t="s">
        <v>74</v>
      </c>
      <c r="E159" s="174" t="s">
        <v>249</v>
      </c>
      <c r="F159" s="174" t="s">
        <v>250</v>
      </c>
      <c r="G159" s="12"/>
      <c r="H159" s="12"/>
      <c r="I159" s="166"/>
      <c r="J159" s="175">
        <f>BK159</f>
        <v>0</v>
      </c>
      <c r="K159" s="12"/>
      <c r="L159" s="163"/>
      <c r="M159" s="168"/>
      <c r="N159" s="169"/>
      <c r="O159" s="169"/>
      <c r="P159" s="170">
        <f>P160</f>
        <v>0</v>
      </c>
      <c r="Q159" s="169"/>
      <c r="R159" s="170">
        <f>R160</f>
        <v>0</v>
      </c>
      <c r="S159" s="169"/>
      <c r="T159" s="17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4" t="s">
        <v>80</v>
      </c>
      <c r="AT159" s="172" t="s">
        <v>74</v>
      </c>
      <c r="AU159" s="172" t="s">
        <v>80</v>
      </c>
      <c r="AY159" s="164" t="s">
        <v>115</v>
      </c>
      <c r="BK159" s="173">
        <f>BK160</f>
        <v>0</v>
      </c>
    </row>
    <row r="160" s="2" customFormat="1" ht="24.15" customHeight="1">
      <c r="A160" s="34"/>
      <c r="B160" s="176"/>
      <c r="C160" s="177" t="s">
        <v>251</v>
      </c>
      <c r="D160" s="177" t="s">
        <v>117</v>
      </c>
      <c r="E160" s="178" t="s">
        <v>252</v>
      </c>
      <c r="F160" s="179" t="s">
        <v>253</v>
      </c>
      <c r="G160" s="180" t="s">
        <v>150</v>
      </c>
      <c r="H160" s="181">
        <v>280.75799999999998</v>
      </c>
      <c r="I160" s="182"/>
      <c r="J160" s="183">
        <f>ROUND(I160*H160,2)</f>
        <v>0</v>
      </c>
      <c r="K160" s="184"/>
      <c r="L160" s="35"/>
      <c r="M160" s="202" t="s">
        <v>1</v>
      </c>
      <c r="N160" s="203" t="s">
        <v>41</v>
      </c>
      <c r="O160" s="204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121</v>
      </c>
      <c r="AT160" s="189" t="s">
        <v>117</v>
      </c>
      <c r="AU160" s="189" t="s">
        <v>84</v>
      </c>
      <c r="AY160" s="15" t="s">
        <v>115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121</v>
      </c>
      <c r="BM160" s="189" t="s">
        <v>254</v>
      </c>
    </row>
    <row r="161" s="2" customFormat="1" ht="6.96" customHeight="1">
      <c r="A161" s="34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35"/>
      <c r="M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</sheetData>
  <autoFilter ref="C121:K16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22" t="str">
        <f>'Rekapitulácia stavby'!K6</f>
        <v>Rekonštrukcia odvodňovacích kanálov v obci Nemečky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255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14. 12. 2021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ROUND(J119,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ROUND((SUM(BE119:BE126)),  2)</f>
        <v>0</v>
      </c>
      <c r="G33" s="129"/>
      <c r="H33" s="129"/>
      <c r="I33" s="130">
        <v>0.20000000000000001</v>
      </c>
      <c r="J33" s="128">
        <f>ROUND(((SUM(BE119:BE126))*I33),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ROUND((SUM(BF119:BF126)),  2)</f>
        <v>0</v>
      </c>
      <c r="G34" s="129"/>
      <c r="H34" s="129"/>
      <c r="I34" s="130">
        <v>0.20000000000000001</v>
      </c>
      <c r="J34" s="128">
        <f>ROUND(((SUM(BF119:BF126))*I34),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ROUND((SUM(BG119:BG126)),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ROUND((SUM(BH119:BH126)),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ROUND((SUM(BI119:BI126)),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>Rekonštrukcia odvodňovacích kanálov v obci Nemečky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2 - Odvodňovací kanál č.2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Nemečky</v>
      </c>
      <c r="G89" s="34"/>
      <c r="H89" s="34"/>
      <c r="I89" s="28" t="s">
        <v>21</v>
      </c>
      <c r="J89" s="70" t="str">
        <f>IF(J12="","",J12)</f>
        <v>14. 12. 2021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Obec Nemečky</v>
      </c>
      <c r="G91" s="34"/>
      <c r="H91" s="34"/>
      <c r="I91" s="28" t="s">
        <v>29</v>
      </c>
      <c r="J91" s="32" t="str">
        <f>E21</f>
        <v>Regína Štefkovičová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91</v>
      </c>
      <c r="D94" s="133"/>
      <c r="E94" s="133"/>
      <c r="F94" s="133"/>
      <c r="G94" s="133"/>
      <c r="H94" s="133"/>
      <c r="I94" s="133"/>
      <c r="J94" s="142" t="s">
        <v>92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93</v>
      </c>
      <c r="D96" s="34"/>
      <c r="E96" s="34"/>
      <c r="F96" s="34"/>
      <c r="G96" s="34"/>
      <c r="H96" s="34"/>
      <c r="I96" s="34"/>
      <c r="J96" s="97">
        <f>J119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94</v>
      </c>
    </row>
    <row r="97" s="9" customFormat="1" ht="24.96" customHeight="1">
      <c r="A97" s="9"/>
      <c r="B97" s="144"/>
      <c r="C97" s="9"/>
      <c r="D97" s="145" t="s">
        <v>95</v>
      </c>
      <c r="E97" s="146"/>
      <c r="F97" s="146"/>
      <c r="G97" s="146"/>
      <c r="H97" s="146"/>
      <c r="I97" s="146"/>
      <c r="J97" s="147">
        <f>J120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99</v>
      </c>
      <c r="E98" s="150"/>
      <c r="F98" s="150"/>
      <c r="G98" s="150"/>
      <c r="H98" s="150"/>
      <c r="I98" s="150"/>
      <c r="J98" s="151">
        <f>J121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100</v>
      </c>
      <c r="E99" s="150"/>
      <c r="F99" s="150"/>
      <c r="G99" s="150"/>
      <c r="H99" s="150"/>
      <c r="I99" s="150"/>
      <c r="J99" s="151">
        <f>J125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="2" customFormat="1" ht="6.96" customHeight="1">
      <c r="A105" s="34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4.96" customHeight="1">
      <c r="A106" s="34"/>
      <c r="B106" s="35"/>
      <c r="C106" s="19" t="s">
        <v>101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15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6.5" customHeight="1">
      <c r="A109" s="34"/>
      <c r="B109" s="35"/>
      <c r="C109" s="34"/>
      <c r="D109" s="34"/>
      <c r="E109" s="122" t="str">
        <f>E7</f>
        <v>Rekonštrukcia odvodňovacích kanálov v obci Nemečky</v>
      </c>
      <c r="F109" s="28"/>
      <c r="G109" s="28"/>
      <c r="H109" s="28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88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6.5" customHeight="1">
      <c r="A111" s="34"/>
      <c r="B111" s="35"/>
      <c r="C111" s="34"/>
      <c r="D111" s="34"/>
      <c r="E111" s="68" t="str">
        <f>E9</f>
        <v>2 - Odvodňovací kanál č.2</v>
      </c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19</v>
      </c>
      <c r="D113" s="34"/>
      <c r="E113" s="34"/>
      <c r="F113" s="23" t="str">
        <f>F12</f>
        <v>Nemečky</v>
      </c>
      <c r="G113" s="34"/>
      <c r="H113" s="34"/>
      <c r="I113" s="28" t="s">
        <v>21</v>
      </c>
      <c r="J113" s="70" t="str">
        <f>IF(J12="","",J12)</f>
        <v>14. 12. 2021</v>
      </c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23</v>
      </c>
      <c r="D115" s="34"/>
      <c r="E115" s="34"/>
      <c r="F115" s="23" t="str">
        <f>E15</f>
        <v>Obec Nemečky</v>
      </c>
      <c r="G115" s="34"/>
      <c r="H115" s="34"/>
      <c r="I115" s="28" t="s">
        <v>29</v>
      </c>
      <c r="J115" s="32" t="str">
        <f>E21</f>
        <v>Regína Štefkovičová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5.15" customHeight="1">
      <c r="A116" s="34"/>
      <c r="B116" s="35"/>
      <c r="C116" s="28" t="s">
        <v>27</v>
      </c>
      <c r="D116" s="34"/>
      <c r="E116" s="34"/>
      <c r="F116" s="23" t="str">
        <f>IF(E18="","",E18)</f>
        <v>Vyplň údaj</v>
      </c>
      <c r="G116" s="34"/>
      <c r="H116" s="34"/>
      <c r="I116" s="28" t="s">
        <v>32</v>
      </c>
      <c r="J116" s="32" t="str">
        <f>E24</f>
        <v xml:space="preserve"> 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0.32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1" customFormat="1" ht="29.28" customHeight="1">
      <c r="A118" s="152"/>
      <c r="B118" s="153"/>
      <c r="C118" s="154" t="s">
        <v>102</v>
      </c>
      <c r="D118" s="155" t="s">
        <v>60</v>
      </c>
      <c r="E118" s="155" t="s">
        <v>56</v>
      </c>
      <c r="F118" s="155" t="s">
        <v>57</v>
      </c>
      <c r="G118" s="155" t="s">
        <v>103</v>
      </c>
      <c r="H118" s="155" t="s">
        <v>104</v>
      </c>
      <c r="I118" s="155" t="s">
        <v>105</v>
      </c>
      <c r="J118" s="156" t="s">
        <v>92</v>
      </c>
      <c r="K118" s="157" t="s">
        <v>106</v>
      </c>
      <c r="L118" s="158"/>
      <c r="M118" s="87" t="s">
        <v>1</v>
      </c>
      <c r="N118" s="88" t="s">
        <v>39</v>
      </c>
      <c r="O118" s="88" t="s">
        <v>107</v>
      </c>
      <c r="P118" s="88" t="s">
        <v>108</v>
      </c>
      <c r="Q118" s="88" t="s">
        <v>109</v>
      </c>
      <c r="R118" s="88" t="s">
        <v>110</v>
      </c>
      <c r="S118" s="88" t="s">
        <v>111</v>
      </c>
      <c r="T118" s="89" t="s">
        <v>112</v>
      </c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</row>
    <row r="119" s="2" customFormat="1" ht="22.8" customHeight="1">
      <c r="A119" s="34"/>
      <c r="B119" s="35"/>
      <c r="C119" s="94" t="s">
        <v>93</v>
      </c>
      <c r="D119" s="34"/>
      <c r="E119" s="34"/>
      <c r="F119" s="34"/>
      <c r="G119" s="34"/>
      <c r="H119" s="34"/>
      <c r="I119" s="34"/>
      <c r="J119" s="159">
        <f>BK119</f>
        <v>0</v>
      </c>
      <c r="K119" s="34"/>
      <c r="L119" s="35"/>
      <c r="M119" s="90"/>
      <c r="N119" s="74"/>
      <c r="O119" s="91"/>
      <c r="P119" s="160">
        <f>P120</f>
        <v>0</v>
      </c>
      <c r="Q119" s="91"/>
      <c r="R119" s="160">
        <f>R120</f>
        <v>63.546600000000005</v>
      </c>
      <c r="S119" s="91"/>
      <c r="T119" s="161">
        <f>T120</f>
        <v>25.297999999999998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5" t="s">
        <v>74</v>
      </c>
      <c r="AU119" s="15" t="s">
        <v>94</v>
      </c>
      <c r="BK119" s="162">
        <f>BK120</f>
        <v>0</v>
      </c>
    </row>
    <row r="120" s="12" customFormat="1" ht="25.92" customHeight="1">
      <c r="A120" s="12"/>
      <c r="B120" s="163"/>
      <c r="C120" s="12"/>
      <c r="D120" s="164" t="s">
        <v>74</v>
      </c>
      <c r="E120" s="165" t="s">
        <v>113</v>
      </c>
      <c r="F120" s="165" t="s">
        <v>114</v>
      </c>
      <c r="G120" s="12"/>
      <c r="H120" s="12"/>
      <c r="I120" s="166"/>
      <c r="J120" s="167">
        <f>BK120</f>
        <v>0</v>
      </c>
      <c r="K120" s="12"/>
      <c r="L120" s="163"/>
      <c r="M120" s="168"/>
      <c r="N120" s="169"/>
      <c r="O120" s="169"/>
      <c r="P120" s="170">
        <f>P121+P125</f>
        <v>0</v>
      </c>
      <c r="Q120" s="169"/>
      <c r="R120" s="170">
        <f>R121+R125</f>
        <v>63.546600000000005</v>
      </c>
      <c r="S120" s="169"/>
      <c r="T120" s="171">
        <f>T121+T125</f>
        <v>25.297999999999998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80</v>
      </c>
      <c r="AT120" s="172" t="s">
        <v>74</v>
      </c>
      <c r="AU120" s="172" t="s">
        <v>75</v>
      </c>
      <c r="AY120" s="164" t="s">
        <v>115</v>
      </c>
      <c r="BK120" s="173">
        <f>BK121+BK125</f>
        <v>0</v>
      </c>
    </row>
    <row r="121" s="12" customFormat="1" ht="22.8" customHeight="1">
      <c r="A121" s="12"/>
      <c r="B121" s="163"/>
      <c r="C121" s="12"/>
      <c r="D121" s="164" t="s">
        <v>74</v>
      </c>
      <c r="E121" s="174" t="s">
        <v>152</v>
      </c>
      <c r="F121" s="174" t="s">
        <v>216</v>
      </c>
      <c r="G121" s="12"/>
      <c r="H121" s="12"/>
      <c r="I121" s="166"/>
      <c r="J121" s="175">
        <f>BK121</f>
        <v>0</v>
      </c>
      <c r="K121" s="12"/>
      <c r="L121" s="163"/>
      <c r="M121" s="168"/>
      <c r="N121" s="169"/>
      <c r="O121" s="169"/>
      <c r="P121" s="170">
        <f>SUM(P122:P124)</f>
        <v>0</v>
      </c>
      <c r="Q121" s="169"/>
      <c r="R121" s="170">
        <f>SUM(R122:R124)</f>
        <v>63.546600000000005</v>
      </c>
      <c r="S121" s="169"/>
      <c r="T121" s="171">
        <f>SUM(T122:T124)</f>
        <v>25.297999999999998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4" t="s">
        <v>80</v>
      </c>
      <c r="AT121" s="172" t="s">
        <v>74</v>
      </c>
      <c r="AU121" s="172" t="s">
        <v>80</v>
      </c>
      <c r="AY121" s="164" t="s">
        <v>115</v>
      </c>
      <c r="BK121" s="173">
        <f>SUM(BK122:BK124)</f>
        <v>0</v>
      </c>
    </row>
    <row r="122" s="2" customFormat="1" ht="24.15" customHeight="1">
      <c r="A122" s="34"/>
      <c r="B122" s="176"/>
      <c r="C122" s="177" t="s">
        <v>80</v>
      </c>
      <c r="D122" s="177" t="s">
        <v>117</v>
      </c>
      <c r="E122" s="178" t="s">
        <v>222</v>
      </c>
      <c r="F122" s="179" t="s">
        <v>223</v>
      </c>
      <c r="G122" s="180" t="s">
        <v>190</v>
      </c>
      <c r="H122" s="181">
        <v>260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0.12725</v>
      </c>
      <c r="R122" s="187">
        <f>Q122*H122</f>
        <v>33.085000000000001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121</v>
      </c>
      <c r="AT122" s="189" t="s">
        <v>117</v>
      </c>
      <c r="AU122" s="189" t="s">
        <v>84</v>
      </c>
      <c r="AY122" s="15" t="s">
        <v>115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84</v>
      </c>
      <c r="BK122" s="190">
        <f>ROUND(I122*H122,2)</f>
        <v>0</v>
      </c>
      <c r="BL122" s="15" t="s">
        <v>121</v>
      </c>
      <c r="BM122" s="189" t="s">
        <v>256</v>
      </c>
    </row>
    <row r="123" s="2" customFormat="1" ht="33" customHeight="1">
      <c r="A123" s="34"/>
      <c r="B123" s="176"/>
      <c r="C123" s="191" t="s">
        <v>84</v>
      </c>
      <c r="D123" s="191" t="s">
        <v>147</v>
      </c>
      <c r="E123" s="192" t="s">
        <v>226</v>
      </c>
      <c r="F123" s="193" t="s">
        <v>227</v>
      </c>
      <c r="G123" s="194" t="s">
        <v>195</v>
      </c>
      <c r="H123" s="195">
        <v>525.20000000000005</v>
      </c>
      <c r="I123" s="196"/>
      <c r="J123" s="197">
        <f>ROUND(I123*H123,2)</f>
        <v>0</v>
      </c>
      <c r="K123" s="198"/>
      <c r="L123" s="199"/>
      <c r="M123" s="200" t="s">
        <v>1</v>
      </c>
      <c r="N123" s="201" t="s">
        <v>41</v>
      </c>
      <c r="O123" s="78"/>
      <c r="P123" s="187">
        <f>O123*H123</f>
        <v>0</v>
      </c>
      <c r="Q123" s="187">
        <v>0.058000000000000003</v>
      </c>
      <c r="R123" s="187">
        <f>Q123*H123</f>
        <v>30.461600000000004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146</v>
      </c>
      <c r="AT123" s="189" t="s">
        <v>147</v>
      </c>
      <c r="AU123" s="189" t="s">
        <v>84</v>
      </c>
      <c r="AY123" s="15" t="s">
        <v>115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84</v>
      </c>
      <c r="BK123" s="190">
        <f>ROUND(I123*H123,2)</f>
        <v>0</v>
      </c>
      <c r="BL123" s="15" t="s">
        <v>121</v>
      </c>
      <c r="BM123" s="189" t="s">
        <v>257</v>
      </c>
    </row>
    <row r="124" s="2" customFormat="1" ht="33" customHeight="1">
      <c r="A124" s="34"/>
      <c r="B124" s="176"/>
      <c r="C124" s="177" t="s">
        <v>127</v>
      </c>
      <c r="D124" s="177" t="s">
        <v>117</v>
      </c>
      <c r="E124" s="178" t="s">
        <v>246</v>
      </c>
      <c r="F124" s="179" t="s">
        <v>247</v>
      </c>
      <c r="G124" s="180" t="s">
        <v>190</v>
      </c>
      <c r="H124" s="181">
        <v>260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0.097299999999999998</v>
      </c>
      <c r="T124" s="188">
        <f>S124*H124</f>
        <v>25.297999999999998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121</v>
      </c>
      <c r="AT124" s="189" t="s">
        <v>117</v>
      </c>
      <c r="AU124" s="189" t="s">
        <v>84</v>
      </c>
      <c r="AY124" s="15" t="s">
        <v>115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84</v>
      </c>
      <c r="BK124" s="190">
        <f>ROUND(I124*H124,2)</f>
        <v>0</v>
      </c>
      <c r="BL124" s="15" t="s">
        <v>121</v>
      </c>
      <c r="BM124" s="189" t="s">
        <v>258</v>
      </c>
    </row>
    <row r="125" s="12" customFormat="1" ht="22.8" customHeight="1">
      <c r="A125" s="12"/>
      <c r="B125" s="163"/>
      <c r="C125" s="12"/>
      <c r="D125" s="164" t="s">
        <v>74</v>
      </c>
      <c r="E125" s="174" t="s">
        <v>249</v>
      </c>
      <c r="F125" s="174" t="s">
        <v>250</v>
      </c>
      <c r="G125" s="12"/>
      <c r="H125" s="12"/>
      <c r="I125" s="166"/>
      <c r="J125" s="175">
        <f>BK125</f>
        <v>0</v>
      </c>
      <c r="K125" s="12"/>
      <c r="L125" s="163"/>
      <c r="M125" s="168"/>
      <c r="N125" s="169"/>
      <c r="O125" s="169"/>
      <c r="P125" s="170">
        <f>P126</f>
        <v>0</v>
      </c>
      <c r="Q125" s="169"/>
      <c r="R125" s="170">
        <f>R126</f>
        <v>0</v>
      </c>
      <c r="S125" s="169"/>
      <c r="T125" s="17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80</v>
      </c>
      <c r="AT125" s="172" t="s">
        <v>74</v>
      </c>
      <c r="AU125" s="172" t="s">
        <v>80</v>
      </c>
      <c r="AY125" s="164" t="s">
        <v>115</v>
      </c>
      <c r="BK125" s="173">
        <f>BK126</f>
        <v>0</v>
      </c>
    </row>
    <row r="126" s="2" customFormat="1" ht="24.15" customHeight="1">
      <c r="A126" s="34"/>
      <c r="B126" s="176"/>
      <c r="C126" s="177" t="s">
        <v>121</v>
      </c>
      <c r="D126" s="177" t="s">
        <v>117</v>
      </c>
      <c r="E126" s="178" t="s">
        <v>252</v>
      </c>
      <c r="F126" s="179" t="s">
        <v>253</v>
      </c>
      <c r="G126" s="180" t="s">
        <v>150</v>
      </c>
      <c r="H126" s="181">
        <v>63.546999999999997</v>
      </c>
      <c r="I126" s="182"/>
      <c r="J126" s="183">
        <f>ROUND(I126*H126,2)</f>
        <v>0</v>
      </c>
      <c r="K126" s="184"/>
      <c r="L126" s="35"/>
      <c r="M126" s="202" t="s">
        <v>1</v>
      </c>
      <c r="N126" s="203" t="s">
        <v>41</v>
      </c>
      <c r="O126" s="204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121</v>
      </c>
      <c r="AT126" s="189" t="s">
        <v>117</v>
      </c>
      <c r="AU126" s="189" t="s">
        <v>84</v>
      </c>
      <c r="AY126" s="15" t="s">
        <v>115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84</v>
      </c>
      <c r="BK126" s="190">
        <f>ROUND(I126*H126,2)</f>
        <v>0</v>
      </c>
      <c r="BL126" s="15" t="s">
        <v>121</v>
      </c>
      <c r="BM126" s="189" t="s">
        <v>259</v>
      </c>
    </row>
    <row r="127" s="2" customFormat="1" ht="6.96" customHeight="1">
      <c r="A127" s="34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35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autoFilter ref="C118:K12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PC-JANOSIKOVAG\uzivatel</dc:creator>
  <cp:lastModifiedBy>PC-JANOSIKOVAG\uzivatel</cp:lastModifiedBy>
  <dcterms:created xsi:type="dcterms:W3CDTF">2021-12-14T19:26:01Z</dcterms:created>
  <dcterms:modified xsi:type="dcterms:W3CDTF">2021-12-14T19:26:02Z</dcterms:modified>
</cp:coreProperties>
</file>